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tabRatio="210" activeTab="3"/>
  </bookViews>
  <sheets>
    <sheet name="Choix" sheetId="1" r:id="rId1"/>
    <sheet name="Caisson" sheetId="2" r:id="rId2"/>
    <sheet name="Velodyne" sheetId="3" r:id="rId3"/>
    <sheet name="Passif" sheetId="4" r:id="rId4"/>
  </sheets>
  <definedNames/>
  <calcPr fullCalcOnLoad="1"/>
</workbook>
</file>

<file path=xl/comments2.xml><?xml version="1.0" encoding="utf-8"?>
<comments xmlns="http://schemas.openxmlformats.org/spreadsheetml/2006/main">
  <authors>
    <author>Alpha</author>
    <author>Hauchard, Jean-Marc (Prestataire)</author>
  </authors>
  <commentList>
    <comment ref="AH16" authorId="0">
      <text>
        <r>
          <rPr>
            <sz val="8"/>
            <rFont val="Tahoma"/>
            <family val="2"/>
          </rPr>
          <t>H.P. des A15</t>
        </r>
      </text>
    </comment>
    <comment ref="AA22" authorId="0">
      <text>
        <r>
          <rPr>
            <sz val="8"/>
            <rFont val="Tahoma"/>
            <family val="2"/>
          </rPr>
          <t>359 € en b-stock</t>
        </r>
      </text>
    </comment>
    <comment ref="N9" authorId="0">
      <text>
        <r>
          <rPr>
            <sz val="8"/>
            <rFont val="Tahoma"/>
            <family val="2"/>
          </rPr>
          <t>Puissance dynamique = merde</t>
        </r>
      </text>
    </comment>
    <comment ref="A62" authorId="0">
      <text>
        <r>
          <rPr>
            <sz val="8"/>
            <rFont val="Tahoma"/>
            <family val="2"/>
          </rPr>
          <t>Mirage loudspeakers</t>
        </r>
      </text>
    </comment>
    <comment ref="V9" authorId="0">
      <text>
        <r>
          <rPr>
            <sz val="8"/>
            <rFont val="Tahoma"/>
            <family val="2"/>
          </rPr>
          <t>Sencibilité, le chiffre le plus bas</t>
        </r>
      </text>
    </comment>
    <comment ref="P8" authorId="1">
      <text>
        <r>
          <rPr>
            <sz val="8"/>
            <rFont val="Tahoma"/>
            <family val="2"/>
          </rPr>
          <t xml:space="preserve">
Mosscade</t>
        </r>
      </text>
    </comment>
  </commentList>
</comments>
</file>

<file path=xl/comments4.xml><?xml version="1.0" encoding="utf-8"?>
<comments xmlns="http://schemas.openxmlformats.org/spreadsheetml/2006/main">
  <authors>
    <author>Alpha</author>
    <author>Hauchard, Jean-Marc (Prestataire)</author>
  </authors>
  <commentList>
    <comment ref="K2" authorId="0">
      <text>
        <r>
          <rPr>
            <sz val="8"/>
            <rFont val="Tahoma"/>
            <family val="2"/>
          </rPr>
          <t>Puissance dynamique = merde</t>
        </r>
      </text>
    </comment>
    <comment ref="T2" authorId="0">
      <text>
        <r>
          <rPr>
            <sz val="8"/>
            <rFont val="Tahoma"/>
            <family val="2"/>
          </rPr>
          <t>Sencibilité, le chiffre le plus bas</t>
        </r>
      </text>
    </comment>
    <comment ref="X1" authorId="1">
      <text>
        <r>
          <rPr>
            <sz val="8"/>
            <rFont val="Tahoma"/>
            <family val="2"/>
          </rPr>
          <t>Distorsion Harmonique Totale</t>
        </r>
      </text>
    </comment>
  </commentList>
</comments>
</file>

<file path=xl/sharedStrings.xml><?xml version="1.0" encoding="utf-8"?>
<sst xmlns="http://schemas.openxmlformats.org/spreadsheetml/2006/main" count="369" uniqueCount="286">
  <si>
    <t>38 cm</t>
  </si>
  <si>
    <t>15"</t>
  </si>
  <si>
    <t>18"</t>
  </si>
  <si>
    <t>45 cm</t>
  </si>
  <si>
    <t>Caisson</t>
  </si>
  <si>
    <t>50 à 150 Hz</t>
  </si>
  <si>
    <t>Sub</t>
  </si>
  <si>
    <t>30 à 80 Hz</t>
  </si>
  <si>
    <t>Caisson passif</t>
  </si>
  <si>
    <t>H.P.</t>
  </si>
  <si>
    <t>Caisson actif</t>
  </si>
  <si>
    <t>JB System</t>
  </si>
  <si>
    <t>Pro 18</t>
  </si>
  <si>
    <t>Marque</t>
  </si>
  <si>
    <t>Modèle</t>
  </si>
  <si>
    <t>Ø</t>
  </si>
  <si>
    <t>Imédance</t>
  </si>
  <si>
    <t>Poids</t>
  </si>
  <si>
    <t>Prix</t>
  </si>
  <si>
    <t>Occasion</t>
  </si>
  <si>
    <t>Neuf</t>
  </si>
  <si>
    <t>Crescendo 18B</t>
  </si>
  <si>
    <t>PAD</t>
  </si>
  <si>
    <t>DAS</t>
  </si>
  <si>
    <t>Audio SUB 18</t>
  </si>
  <si>
    <t>Fame</t>
  </si>
  <si>
    <t>SUB 18A MKII</t>
  </si>
  <si>
    <t>The Box</t>
  </si>
  <si>
    <t>TA 18</t>
  </si>
  <si>
    <t>Behringer</t>
  </si>
  <si>
    <t>B 1800D Pro</t>
  </si>
  <si>
    <t>Sigma</t>
  </si>
  <si>
    <t>Pro 18A</t>
  </si>
  <si>
    <t>1W/1m :</t>
  </si>
  <si>
    <t>Rendement</t>
  </si>
  <si>
    <t>Puissance</t>
  </si>
  <si>
    <t>Eminence</t>
  </si>
  <si>
    <t>DELTA PRO 18A</t>
  </si>
  <si>
    <t>LD System</t>
  </si>
  <si>
    <t>Sub 88</t>
  </si>
  <si>
    <t>2x8"</t>
  </si>
  <si>
    <t>2x 100 W</t>
  </si>
  <si>
    <t>2x 8 Ω</t>
  </si>
  <si>
    <t>Yamaha</t>
  </si>
  <si>
    <t>VP 1800S</t>
  </si>
  <si>
    <t>P1800S</t>
  </si>
  <si>
    <t>TRUTH B2092A</t>
  </si>
  <si>
    <t>Audiofanzine</t>
  </si>
  <si>
    <t>Bande passante</t>
  </si>
  <si>
    <t>Audiophony</t>
  </si>
  <si>
    <t>A-BASS</t>
  </si>
  <si>
    <t>Mauvais en exterieur</t>
  </si>
  <si>
    <t>Sony</t>
  </si>
  <si>
    <t>SA-WM40</t>
  </si>
  <si>
    <t>Fréquence de coupure</t>
  </si>
  <si>
    <t>A modifier en diminuant le volume</t>
  </si>
  <si>
    <t>Jamo</t>
  </si>
  <si>
    <t>E4 SUB.1</t>
  </si>
  <si>
    <t>SA-W10</t>
  </si>
  <si>
    <t>S40 SUB</t>
  </si>
  <si>
    <t>SW 708</t>
  </si>
  <si>
    <t>Compaq Sub</t>
  </si>
  <si>
    <t>non amplifié</t>
  </si>
  <si>
    <t>SW 140</t>
  </si>
  <si>
    <t>E3 SUB</t>
  </si>
  <si>
    <t>SW 401 E</t>
  </si>
  <si>
    <t>SW 500</t>
  </si>
  <si>
    <t>Sub 200</t>
  </si>
  <si>
    <t>E6 SUB</t>
  </si>
  <si>
    <t>SW 200</t>
  </si>
  <si>
    <t>2x 150W</t>
  </si>
  <si>
    <t>SW 303E</t>
  </si>
  <si>
    <t>SW 500-A</t>
  </si>
  <si>
    <t>SW 5000-A</t>
  </si>
  <si>
    <t>Sub 210</t>
  </si>
  <si>
    <t>de la daube</t>
  </si>
  <si>
    <t>SW 1008</t>
  </si>
  <si>
    <t>B1200D Pro</t>
  </si>
  <si>
    <t>SPL</t>
  </si>
  <si>
    <t>VQ1500D</t>
  </si>
  <si>
    <t>VQ1800D</t>
  </si>
  <si>
    <t>B 1500D Pro</t>
  </si>
  <si>
    <t>Eurolive B 1800 x pro</t>
  </si>
  <si>
    <t>Triangle</t>
  </si>
  <si>
    <t>Météor 1.0.5</t>
  </si>
  <si>
    <t>Wharfedale</t>
  </si>
  <si>
    <t>EVPX15PB</t>
  </si>
  <si>
    <t>Eurolive B 1800 x</t>
  </si>
  <si>
    <t>Passif</t>
  </si>
  <si>
    <t>Année</t>
  </si>
  <si>
    <t>EUROLIVE VP1800S</t>
  </si>
  <si>
    <t>Volume</t>
  </si>
  <si>
    <t>bon</t>
  </si>
  <si>
    <t>Sub 300</t>
  </si>
  <si>
    <t>Hauteur</t>
  </si>
  <si>
    <t>Largeur</t>
  </si>
  <si>
    <t>Profondeur</t>
  </si>
  <si>
    <t>passif</t>
  </si>
  <si>
    <t>efficasse RMS</t>
  </si>
  <si>
    <t>entre 500 et 600</t>
  </si>
  <si>
    <t>Sub 800</t>
  </si>
  <si>
    <t>Bobine</t>
  </si>
  <si>
    <t>Beyma</t>
  </si>
  <si>
    <t>Alu haut de gamme</t>
  </si>
  <si>
    <t>SM 112N</t>
  </si>
  <si>
    <t>Soundlab</t>
  </si>
  <si>
    <t>L041E</t>
  </si>
  <si>
    <t>Conso.</t>
  </si>
  <si>
    <t>électrique</t>
  </si>
  <si>
    <t>Entre 30 et 70 litres</t>
  </si>
  <si>
    <t xml:space="preserve">CR = </t>
  </si>
  <si>
    <t>d8 Sub2</t>
  </si>
  <si>
    <t>HC = Home Cinema</t>
  </si>
  <si>
    <t>Sub 660</t>
  </si>
  <si>
    <t>Sub 360</t>
  </si>
  <si>
    <t>http://hyperbol.free.fr/Sommaire/Donnees%20abusives/texte%20donnees%20abusives.htm</t>
  </si>
  <si>
    <t>SW 7000-A</t>
  </si>
  <si>
    <t>amplifié</t>
  </si>
  <si>
    <t>SW 160</t>
  </si>
  <si>
    <t>SW 410 E</t>
  </si>
  <si>
    <t>SW 200 II</t>
  </si>
  <si>
    <t>2 x 100</t>
  </si>
  <si>
    <t>SW 300</t>
  </si>
  <si>
    <t>SW 25</t>
  </si>
  <si>
    <t>A 4Sub</t>
  </si>
  <si>
    <t>A 2Sub</t>
  </si>
  <si>
    <t>SW 6000-A</t>
  </si>
  <si>
    <t>E 5Sub.2</t>
  </si>
  <si>
    <t>SW 400 E</t>
  </si>
  <si>
    <t>E 5Sub.5</t>
  </si>
  <si>
    <t>E 8SUB</t>
  </si>
  <si>
    <t>Sub 250</t>
  </si>
  <si>
    <t>SW 9000</t>
  </si>
  <si>
    <t>A 3Sub.1</t>
  </si>
  <si>
    <t>Sub 260</t>
  </si>
  <si>
    <t>http://www.son-video.com/Conseil/caisson-basses-types.html</t>
  </si>
  <si>
    <t>Sanson</t>
  </si>
  <si>
    <t>Resolv Sub 120A</t>
  </si>
  <si>
    <t>Choix d'un caisson de basse, ou critères</t>
  </si>
  <si>
    <t>Moins il y a d'information plus c'est de la merde.</t>
  </si>
  <si>
    <t>Qualité</t>
  </si>
  <si>
    <t>Cout caché, consommation électrique</t>
  </si>
  <si>
    <t>Pour du Home Cinéma (HC) = 150 W minimum</t>
  </si>
  <si>
    <t>Diamètre des HP = 16 à 30 pour un usage domestique</t>
  </si>
  <si>
    <t>Diamètre des HP = 38 à 460 pour des système professionnel</t>
  </si>
  <si>
    <t>Bande passante la plus basse et le plus linéaire</t>
  </si>
  <si>
    <t>+3 dB à - 3 dB = bon</t>
  </si>
  <si>
    <t>16 = mauvais</t>
  </si>
  <si>
    <t>La pression acoustique, le plus est le mieux</t>
  </si>
  <si>
    <t>La puissance, le plus est le mieux mais attention à la consommation</t>
  </si>
  <si>
    <t>Un caisson de 300 W consomme 300W même s'il n'y a pas de son</t>
  </si>
  <si>
    <t>Lien</t>
  </si>
  <si>
    <t>http://www.son-video.com/Conseil/caisson-basses.html</t>
  </si>
  <si>
    <t>http://www.tomshardware.fr/articles/Comprendre-les-specifications-d-un-kit-audio,2-127-5.html</t>
  </si>
  <si>
    <t>http://www.le-homecinema.com/forum/ftopic38326.html</t>
  </si>
  <si>
    <t>Glossaire</t>
  </si>
  <si>
    <t>Photo</t>
  </si>
  <si>
    <t>sm</t>
  </si>
  <si>
    <t>om</t>
  </si>
  <si>
    <t>brochure</t>
  </si>
  <si>
    <t>datasheet</t>
  </si>
  <si>
    <t>Klipsch</t>
  </si>
  <si>
    <t>KSW 10</t>
  </si>
  <si>
    <t>Whafredale</t>
  </si>
  <si>
    <t>EVP-X15PB</t>
  </si>
  <si>
    <t>TWIN-15SB</t>
  </si>
  <si>
    <t>Wharfredale</t>
  </si>
  <si>
    <t xml:space="preserve">TITAN SUB A 12 </t>
  </si>
  <si>
    <t>Coupure</t>
  </si>
  <si>
    <t>TITAN SUBA15</t>
  </si>
  <si>
    <t>MS 150</t>
  </si>
  <si>
    <t>diamtre 38 = pour les grande pièces</t>
  </si>
  <si>
    <t>THD = Total Harmonic Distorsion</t>
  </si>
  <si>
    <t xml:space="preserve">WAF = </t>
  </si>
  <si>
    <t>Test</t>
  </si>
  <si>
    <t>http://www.audiophilefr.com/Site/ecoutes/ecoutes-caissons.html</t>
  </si>
  <si>
    <t>Documentation</t>
  </si>
  <si>
    <t>Type</t>
  </si>
  <si>
    <t>Orientation</t>
  </si>
  <si>
    <t>back</t>
  </si>
  <si>
    <t>HP</t>
  </si>
  <si>
    <t>autres</t>
  </si>
  <si>
    <t>Ampli</t>
  </si>
  <si>
    <t>HFM200</t>
  </si>
  <si>
    <t>HF2-250</t>
  </si>
  <si>
    <t>PC= Power Cube</t>
  </si>
  <si>
    <t>HF= Hight Force</t>
  </si>
  <si>
    <t>HF3-500</t>
  </si>
  <si>
    <t>HF1-250</t>
  </si>
  <si>
    <t>Phase</t>
  </si>
  <si>
    <t>0 à 180°</t>
  </si>
  <si>
    <t>S250</t>
  </si>
  <si>
    <t>PC 10A</t>
  </si>
  <si>
    <t>Diamon SW150</t>
  </si>
  <si>
    <t>Klipsh</t>
  </si>
  <si>
    <t>RW-10</t>
  </si>
  <si>
    <t>R-110SW</t>
  </si>
  <si>
    <t>R-112SW</t>
  </si>
  <si>
    <t>25 à 120 Hz</t>
  </si>
  <si>
    <t>Velodyne</t>
  </si>
  <si>
    <t>Distorsion</t>
  </si>
  <si>
    <t>DHT</t>
  </si>
  <si>
    <t>autre</t>
  </si>
  <si>
    <t>Piston</t>
  </si>
  <si>
    <t>Aimant</t>
  </si>
  <si>
    <t>harmonique</t>
  </si>
  <si>
    <t>globale</t>
  </si>
  <si>
    <t>Couleur</t>
  </si>
  <si>
    <t>Conseillé en Hi-Fi</t>
  </si>
  <si>
    <t>DD18 Plus</t>
  </si>
  <si>
    <t>DD15 Plus</t>
  </si>
  <si>
    <t>DD10 Plus</t>
  </si>
  <si>
    <t>DD8 Plus</t>
  </si>
  <si>
    <t>DD18</t>
  </si>
  <si>
    <t>&lt;0,5%</t>
  </si>
  <si>
    <t>DD1812 SE</t>
  </si>
  <si>
    <t>DD15</t>
  </si>
  <si>
    <t>DD12</t>
  </si>
  <si>
    <t>DD30</t>
  </si>
  <si>
    <t>DD20</t>
  </si>
  <si>
    <t>DD10</t>
  </si>
  <si>
    <t>SPL 1200 Ultra</t>
  </si>
  <si>
    <t>SPL 1000 Ultra</t>
  </si>
  <si>
    <t>SLP 800 Ultra</t>
  </si>
  <si>
    <t>SLP 800R</t>
  </si>
  <si>
    <t>Déconseillé en HiFi</t>
  </si>
  <si>
    <t>EQ Max15</t>
  </si>
  <si>
    <t>Remplace les CHT R et Q</t>
  </si>
  <si>
    <t>EQ Max12</t>
  </si>
  <si>
    <t>EQ Max10</t>
  </si>
  <si>
    <t>EQ Max8</t>
  </si>
  <si>
    <t>CHT-15Q</t>
  </si>
  <si>
    <t>Remplacer par EQ Max</t>
  </si>
  <si>
    <t>CHT-12Q</t>
  </si>
  <si>
    <t>CHT-10Q</t>
  </si>
  <si>
    <t>CHT-8Q</t>
  </si>
  <si>
    <t>CHT-15R</t>
  </si>
  <si>
    <t>CHT-12R</t>
  </si>
  <si>
    <t>CHT-10R</t>
  </si>
  <si>
    <t>CHT-8R</t>
  </si>
  <si>
    <t>Impact 12</t>
  </si>
  <si>
    <t>Impact 10</t>
  </si>
  <si>
    <t>Impact mini White</t>
  </si>
  <si>
    <t>Blanc -Noir</t>
  </si>
  <si>
    <t>Impact mini</t>
  </si>
  <si>
    <t>CT-150</t>
  </si>
  <si>
    <t>Remplacé par EQ ou Impact</t>
  </si>
  <si>
    <t>CT-120</t>
  </si>
  <si>
    <t>CT-100</t>
  </si>
  <si>
    <t>CT-80</t>
  </si>
  <si>
    <t>WiQ 12</t>
  </si>
  <si>
    <t>WiQ 10</t>
  </si>
  <si>
    <t>Micro Vee</t>
  </si>
  <si>
    <t>CHT = Classic Home Theater</t>
  </si>
  <si>
    <t>CT = Classic Theater</t>
  </si>
  <si>
    <t>BX = Bass Matrix</t>
  </si>
  <si>
    <t>DF = Distortion Free</t>
  </si>
  <si>
    <t>DD = Digital Drive</t>
  </si>
  <si>
    <t>DEQ = Digital Drive</t>
  </si>
  <si>
    <t>R = Remote Controlled</t>
  </si>
  <si>
    <t xml:space="preserve">DPS = Digital Power Slot </t>
  </si>
  <si>
    <t>DLS = Distortion Limiting</t>
  </si>
  <si>
    <t>http://velodyne.com/discontinued-products/</t>
  </si>
  <si>
    <t>le SAV est pitoyable (et comme c'est la meme societe qui s'en charge pour toute l'europe, la situation est bien verrouillee)</t>
  </si>
  <si>
    <t>http://en.wikipedia.org/wiki/Velodyne_Inc.</t>
  </si>
  <si>
    <t>Divers</t>
  </si>
  <si>
    <t>Avis</t>
  </si>
  <si>
    <t>EAN</t>
  </si>
  <si>
    <t>Back</t>
  </si>
  <si>
    <t>Lancement</t>
  </si>
  <si>
    <t>Commentaires</t>
  </si>
  <si>
    <t>JBL</t>
  </si>
  <si>
    <t>ESC 200</t>
  </si>
  <si>
    <t>LG</t>
  </si>
  <si>
    <t>SB34S-W</t>
  </si>
  <si>
    <t>LHS-76IBW</t>
  </si>
  <si>
    <t>Down fire</t>
  </si>
  <si>
    <t>Samsung</t>
  </si>
  <si>
    <t>PS-WA100</t>
  </si>
  <si>
    <t>PS-WXA100</t>
  </si>
  <si>
    <t>Pioneer</t>
  </si>
  <si>
    <t>SW33</t>
  </si>
  <si>
    <t>Impédanse</t>
  </si>
  <si>
    <t>Basse reflex</t>
  </si>
  <si>
    <t>NS-SWP40</t>
  </si>
  <si>
    <t>NS-SWP20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</si>
</sst>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W&quot;"/>
    <numFmt numFmtId="165" formatCode="#,##0&quot; Ω&quot;"/>
    <numFmt numFmtId="166" formatCode="#,##0&quot; Hz - &quot;"/>
    <numFmt numFmtId="167" formatCode="#,##0&quot; Hz&quot;"/>
    <numFmt numFmtId="168" formatCode="#,##0&quot; Kg&quot;"/>
    <numFmt numFmtId="169" formatCode="#,##0\ &quot;€&quot;"/>
    <numFmt numFmtId="170" formatCode="#,##0&quot; dB&quot;"/>
    <numFmt numFmtId="171" formatCode="#,##0&quot; cm&quot;"/>
    <numFmt numFmtId="172" formatCode="#,##0&quot; ''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#,##0.0&quot; ''&quot;"/>
    <numFmt numFmtId="177" formatCode="#,##0.000&quot; m³&quot;"/>
    <numFmt numFmtId="178" formatCode="#,##0.0&quot; cm&quot;"/>
    <numFmt numFmtId="179" formatCode="General&quot; cm&quot;"/>
    <numFmt numFmtId="180" formatCode="General&quot; Kg&quot;"/>
    <numFmt numFmtId="181" formatCode="General&quot; W&quot;"/>
    <numFmt numFmtId="182" formatCode="&quot;+/- &quot;General&quot; dB&quot;"/>
    <numFmt numFmtId="183" formatCode="General&quot; %&quot;"/>
    <numFmt numFmtId="184" formatCode="General&quot; mm&quot;"/>
    <numFmt numFmtId="185" formatCode="General&quot; dB&quot;"/>
    <numFmt numFmtId="186" formatCode="General&quot; Ω&quot;"/>
    <numFmt numFmtId="187" formatCode="General&quot; kHz&quot;"/>
    <numFmt numFmtId="188" formatCode="General&quot;°&quot;"/>
    <numFmt numFmtId="189" formatCode="General&quot; kg&quot;"/>
    <numFmt numFmtId="190" formatCode="General&quot; ''&quot;"/>
    <numFmt numFmtId="191" formatCode="#,###&quot; W&quot;"/>
    <numFmt numFmtId="192" formatCode="General&quot; Hz&quot;"/>
    <numFmt numFmtId="193" formatCode="General&quot;''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165" fontId="45" fillId="33" borderId="10" xfId="0" applyNumberFormat="1" applyFont="1" applyFill="1" applyBorder="1" applyAlignment="1">
      <alignment horizontal="center"/>
    </xf>
    <xf numFmtId="165" fontId="45" fillId="33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45" fillId="33" borderId="1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7" fontId="45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45" fillId="33" borderId="10" xfId="0" applyFont="1" applyFill="1" applyBorder="1" applyAlignment="1">
      <alignment horizontal="right"/>
    </xf>
    <xf numFmtId="170" fontId="0" fillId="0" borderId="0" xfId="0" applyNumberFormat="1" applyAlignment="1">
      <alignment horizontal="left"/>
    </xf>
    <xf numFmtId="170" fontId="45" fillId="33" borderId="10" xfId="0" applyNumberFormat="1" applyFont="1" applyFill="1" applyBorder="1" applyAlignment="1">
      <alignment horizontal="left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170" fontId="0" fillId="33" borderId="10" xfId="0" applyNumberFormat="1" applyFill="1" applyBorder="1" applyAlignment="1">
      <alignment horizontal="left"/>
    </xf>
    <xf numFmtId="172" fontId="0" fillId="0" borderId="0" xfId="0" applyNumberFormat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left"/>
    </xf>
    <xf numFmtId="0" fontId="0" fillId="34" borderId="13" xfId="0" applyFill="1" applyBorder="1" applyAlignment="1">
      <alignment/>
    </xf>
    <xf numFmtId="171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right"/>
    </xf>
    <xf numFmtId="170" fontId="0" fillId="0" borderId="13" xfId="0" applyNumberFormat="1" applyBorder="1" applyAlignment="1">
      <alignment horizontal="left"/>
    </xf>
    <xf numFmtId="0" fontId="0" fillId="34" borderId="14" xfId="0" applyFill="1" applyBorder="1" applyAlignment="1">
      <alignment/>
    </xf>
    <xf numFmtId="171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/>
    </xf>
    <xf numFmtId="167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170" fontId="0" fillId="0" borderId="14" xfId="0" applyNumberFormat="1" applyBorder="1" applyAlignment="1">
      <alignment horizontal="left"/>
    </xf>
    <xf numFmtId="0" fontId="0" fillId="34" borderId="15" xfId="0" applyFill="1" applyBorder="1" applyAlignment="1">
      <alignment/>
    </xf>
    <xf numFmtId="171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right"/>
    </xf>
    <xf numFmtId="170" fontId="0" fillId="0" borderId="15" xfId="0" applyNumberFormat="1" applyBorder="1" applyAlignment="1">
      <alignment horizontal="left"/>
    </xf>
    <xf numFmtId="165" fontId="0" fillId="35" borderId="13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right"/>
    </xf>
    <xf numFmtId="164" fontId="0" fillId="34" borderId="13" xfId="0" applyNumberFormat="1" applyFill="1" applyBorder="1" applyAlignment="1">
      <alignment/>
    </xf>
    <xf numFmtId="171" fontId="0" fillId="34" borderId="14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/>
    </xf>
    <xf numFmtId="164" fontId="0" fillId="28" borderId="14" xfId="0" applyNumberFormat="1" applyFill="1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166" fontId="0" fillId="34" borderId="13" xfId="0" applyNumberFormat="1" applyFill="1" applyBorder="1" applyAlignment="1">
      <alignment/>
    </xf>
    <xf numFmtId="164" fontId="0" fillId="28" borderId="15" xfId="0" applyNumberFormat="1" applyFill="1" applyBorder="1" applyAlignment="1">
      <alignment/>
    </xf>
    <xf numFmtId="167" fontId="0" fillId="28" borderId="14" xfId="0" applyNumberFormat="1" applyFill="1" applyBorder="1" applyAlignment="1">
      <alignment horizontal="left"/>
    </xf>
    <xf numFmtId="171" fontId="0" fillId="0" borderId="14" xfId="0" applyNumberFormat="1" applyFill="1" applyBorder="1" applyAlignment="1">
      <alignment horizontal="center"/>
    </xf>
    <xf numFmtId="0" fontId="0" fillId="27" borderId="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28" borderId="0" xfId="0" applyNumberFormat="1" applyFill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180" fontId="45" fillId="33" borderId="16" xfId="0" applyNumberFormat="1" applyFont="1" applyFill="1" applyBorder="1" applyAlignment="1">
      <alignment horizontal="center"/>
    </xf>
    <xf numFmtId="180" fontId="45" fillId="33" borderId="12" xfId="0" applyNumberFormat="1" applyFon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28" borderId="14" xfId="0" applyNumberFormat="1" applyFill="1" applyBorder="1" applyAlignment="1">
      <alignment/>
    </xf>
    <xf numFmtId="180" fontId="0" fillId="0" borderId="15" xfId="0" applyNumberFormat="1" applyBorder="1" applyAlignment="1">
      <alignment/>
    </xf>
    <xf numFmtId="180" fontId="0" fillId="33" borderId="10" xfId="0" applyNumberFormat="1" applyFill="1" applyBorder="1" applyAlignment="1">
      <alignment/>
    </xf>
    <xf numFmtId="180" fontId="0" fillId="28" borderId="15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0" fontId="45" fillId="0" borderId="0" xfId="0" applyFont="1" applyAlignment="1">
      <alignment horizontal="center"/>
    </xf>
    <xf numFmtId="171" fontId="0" fillId="36" borderId="14" xfId="0" applyNumberFormat="1" applyFill="1" applyBorder="1" applyAlignment="1">
      <alignment horizontal="center"/>
    </xf>
    <xf numFmtId="171" fontId="0" fillId="36" borderId="15" xfId="0" applyNumberFormat="1" applyFill="1" applyBorder="1" applyAlignment="1">
      <alignment horizontal="center"/>
    </xf>
    <xf numFmtId="172" fontId="0" fillId="36" borderId="14" xfId="0" applyNumberFormat="1" applyFill="1" applyBorder="1" applyAlignment="1">
      <alignment horizontal="center"/>
    </xf>
    <xf numFmtId="172" fontId="0" fillId="36" borderId="15" xfId="0" applyNumberFormat="1" applyFill="1" applyBorder="1" applyAlignment="1">
      <alignment horizontal="center"/>
    </xf>
    <xf numFmtId="172" fontId="0" fillId="36" borderId="0" xfId="0" applyNumberFormat="1" applyFill="1" applyAlignment="1">
      <alignment horizontal="center"/>
    </xf>
    <xf numFmtId="172" fontId="0" fillId="34" borderId="14" xfId="0" applyNumberFormat="1" applyFill="1" applyBorder="1" applyAlignment="1">
      <alignment horizontal="center"/>
    </xf>
    <xf numFmtId="171" fontId="0" fillId="36" borderId="13" xfId="0" applyNumberFormat="1" applyFill="1" applyBorder="1" applyAlignment="1">
      <alignment horizontal="center"/>
    </xf>
    <xf numFmtId="172" fontId="0" fillId="36" borderId="13" xfId="0" applyNumberFormat="1" applyFill="1" applyBorder="1" applyAlignment="1">
      <alignment horizontal="center"/>
    </xf>
    <xf numFmtId="171" fontId="0" fillId="36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33" borderId="10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69" fontId="45" fillId="33" borderId="12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79" fontId="0" fillId="33" borderId="15" xfId="0" applyNumberForma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177" fontId="45" fillId="33" borderId="13" xfId="0" applyNumberFormat="1" applyFont="1" applyFill="1" applyBorder="1" applyAlignment="1">
      <alignment horizontal="center"/>
    </xf>
    <xf numFmtId="179" fontId="47" fillId="33" borderId="13" xfId="0" applyNumberFormat="1" applyFont="1" applyFill="1" applyBorder="1" applyAlignment="1">
      <alignment horizontal="center"/>
    </xf>
    <xf numFmtId="180" fontId="0" fillId="0" borderId="17" xfId="0" applyNumberFormat="1" applyBorder="1" applyAlignment="1">
      <alignment/>
    </xf>
    <xf numFmtId="180" fontId="0" fillId="28" borderId="17" xfId="0" applyNumberFormat="1" applyFill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28" borderId="19" xfId="0" applyNumberFormat="1" applyFill="1" applyBorder="1" applyAlignment="1">
      <alignment/>
    </xf>
    <xf numFmtId="180" fontId="0" fillId="28" borderId="18" xfId="0" applyNumberFormat="1" applyFill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169" fontId="0" fillId="33" borderId="16" xfId="0" applyNumberFormat="1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34" borderId="0" xfId="0" applyNumberFormat="1" applyFill="1" applyAlignment="1">
      <alignment horizontal="center"/>
    </xf>
    <xf numFmtId="177" fontId="48" fillId="33" borderId="15" xfId="0" applyNumberFormat="1" applyFont="1" applyFill="1" applyBorder="1" applyAlignment="1">
      <alignment horizontal="center"/>
    </xf>
    <xf numFmtId="164" fontId="45" fillId="33" borderId="13" xfId="0" applyNumberFormat="1" applyFont="1" applyFill="1" applyBorder="1" applyAlignment="1">
      <alignment horizontal="center"/>
    </xf>
    <xf numFmtId="164" fontId="48" fillId="33" borderId="15" xfId="0" applyNumberFormat="1" applyFont="1" applyFill="1" applyBorder="1" applyAlignment="1">
      <alignment/>
    </xf>
    <xf numFmtId="177" fontId="0" fillId="34" borderId="0" xfId="0" applyNumberFormat="1" applyFill="1" applyAlignment="1">
      <alignment/>
    </xf>
    <xf numFmtId="177" fontId="0" fillId="27" borderId="0" xfId="0" applyNumberFormat="1" applyFill="1" applyAlignment="1">
      <alignment/>
    </xf>
    <xf numFmtId="165" fontId="0" fillId="0" borderId="14" xfId="0" applyNumberFormat="1" applyFill="1" applyBorder="1" applyAlignment="1">
      <alignment horizontal="center"/>
    </xf>
    <xf numFmtId="177" fontId="0" fillId="0" borderId="0" xfId="0" applyNumberFormat="1" applyFill="1" applyAlignment="1">
      <alignment/>
    </xf>
    <xf numFmtId="166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66" fontId="0" fillId="27" borderId="14" xfId="0" applyNumberFormat="1" applyFill="1" applyBorder="1" applyAlignment="1">
      <alignment/>
    </xf>
    <xf numFmtId="166" fontId="0" fillId="27" borderId="13" xfId="0" applyNumberFormat="1" applyFill="1" applyBorder="1" applyAlignment="1">
      <alignment/>
    </xf>
    <xf numFmtId="0" fontId="0" fillId="34" borderId="0" xfId="0" applyFill="1" applyBorder="1" applyAlignment="1">
      <alignment/>
    </xf>
    <xf numFmtId="17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center"/>
    </xf>
    <xf numFmtId="177" fontId="0" fillId="34" borderId="13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5" xfId="0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165" fontId="0" fillId="37" borderId="14" xfId="0" applyNumberFormat="1" applyFill="1" applyBorder="1" applyAlignment="1">
      <alignment horizontal="center"/>
    </xf>
    <xf numFmtId="165" fontId="0" fillId="37" borderId="15" xfId="0" applyNumberForma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vertical="top"/>
    </xf>
    <xf numFmtId="0" fontId="0" fillId="33" borderId="15" xfId="0" applyFill="1" applyBorder="1" applyAlignment="1">
      <alignment horizontal="center" vertical="center"/>
    </xf>
    <xf numFmtId="164" fontId="47" fillId="33" borderId="12" xfId="0" applyNumberFormat="1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 horizontal="center"/>
    </xf>
    <xf numFmtId="171" fontId="45" fillId="33" borderId="24" xfId="0" applyNumberFormat="1" applyFont="1" applyFill="1" applyBorder="1" applyAlignment="1">
      <alignment horizontal="center"/>
    </xf>
    <xf numFmtId="172" fontId="45" fillId="33" borderId="23" xfId="0" applyNumberFormat="1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170" fontId="0" fillId="0" borderId="25" xfId="0" applyNumberFormat="1" applyBorder="1" applyAlignment="1">
      <alignment horizontal="left"/>
    </xf>
    <xf numFmtId="170" fontId="0" fillId="0" borderId="26" xfId="0" applyNumberFormat="1" applyBorder="1" applyAlignment="1">
      <alignment horizontal="left"/>
    </xf>
    <xf numFmtId="170" fontId="0" fillId="0" borderId="24" xfId="0" applyNumberFormat="1" applyBorder="1" applyAlignment="1">
      <alignment horizontal="left"/>
    </xf>
    <xf numFmtId="169" fontId="49" fillId="38" borderId="0" xfId="0" applyNumberFormat="1" applyFont="1" applyFill="1" applyAlignment="1">
      <alignment/>
    </xf>
    <xf numFmtId="180" fontId="0" fillId="28" borderId="0" xfId="0" applyNumberFormat="1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45" fillId="33" borderId="12" xfId="0" applyNumberFormat="1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69" fontId="45" fillId="33" borderId="12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79" fontId="0" fillId="33" borderId="15" xfId="0" applyNumberForma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177" fontId="45" fillId="33" borderId="13" xfId="0" applyNumberFormat="1" applyFont="1" applyFill="1" applyBorder="1" applyAlignment="1">
      <alignment horizontal="center"/>
    </xf>
    <xf numFmtId="179" fontId="47" fillId="33" borderId="13" xfId="0" applyNumberFormat="1" applyFont="1" applyFill="1" applyBorder="1" applyAlignment="1">
      <alignment horizontal="center"/>
    </xf>
    <xf numFmtId="177" fontId="0" fillId="36" borderId="13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7" fontId="0" fillId="0" borderId="14" xfId="0" applyNumberFormat="1" applyBorder="1" applyAlignment="1">
      <alignment/>
    </xf>
    <xf numFmtId="177" fontId="0" fillId="34" borderId="14" xfId="0" applyNumberFormat="1" applyFill="1" applyBorder="1" applyAlignment="1">
      <alignment/>
    </xf>
    <xf numFmtId="177" fontId="0" fillId="28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Border="1" applyAlignment="1">
      <alignment/>
    </xf>
    <xf numFmtId="180" fontId="0" fillId="0" borderId="20" xfId="0" applyNumberFormat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77" fontId="48" fillId="33" borderId="15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7" fontId="0" fillId="34" borderId="13" xfId="0" applyNumberFormat="1" applyFill="1" applyBorder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5" fillId="33" borderId="15" xfId="0" applyFont="1" applyFill="1" applyBorder="1" applyAlignment="1">
      <alignment horizontal="center"/>
    </xf>
    <xf numFmtId="177" fontId="0" fillId="28" borderId="15" xfId="0" applyNumberFormat="1" applyFill="1" applyBorder="1" applyAlignment="1">
      <alignment/>
    </xf>
    <xf numFmtId="164" fontId="45" fillId="33" borderId="11" xfId="0" applyNumberFormat="1" applyFont="1" applyFill="1" applyBorder="1" applyAlignment="1">
      <alignment horizontal="center"/>
    </xf>
    <xf numFmtId="0" fontId="0" fillId="34" borderId="27" xfId="0" applyFill="1" applyBorder="1" applyAlignment="1">
      <alignment/>
    </xf>
    <xf numFmtId="167" fontId="0" fillId="0" borderId="27" xfId="0" applyNumberFormat="1" applyBorder="1" applyAlignment="1">
      <alignment horizontal="left"/>
    </xf>
    <xf numFmtId="177" fontId="0" fillId="0" borderId="13" xfId="0" applyNumberFormat="1" applyFill="1" applyBorder="1" applyAlignment="1">
      <alignment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center"/>
    </xf>
    <xf numFmtId="183" fontId="0" fillId="0" borderId="27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184" fontId="45" fillId="33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33" borderId="13" xfId="0" applyFill="1" applyBorder="1" applyAlignment="1">
      <alignment/>
    </xf>
    <xf numFmtId="0" fontId="45" fillId="33" borderId="15" xfId="0" applyFont="1" applyFill="1" applyBorder="1" applyAlignment="1">
      <alignment/>
    </xf>
    <xf numFmtId="0" fontId="0" fillId="0" borderId="28" xfId="0" applyBorder="1" applyAlignment="1">
      <alignment/>
    </xf>
    <xf numFmtId="180" fontId="0" fillId="0" borderId="28" xfId="0" applyNumberFormat="1" applyBorder="1" applyAlignment="1">
      <alignment horizontal="center"/>
    </xf>
    <xf numFmtId="167" fontId="0" fillId="0" borderId="28" xfId="0" applyNumberFormat="1" applyBorder="1" applyAlignment="1">
      <alignment horizontal="left"/>
    </xf>
    <xf numFmtId="183" fontId="0" fillId="0" borderId="28" xfId="0" applyNumberFormat="1" applyBorder="1" applyAlignment="1">
      <alignment horizontal="center"/>
    </xf>
    <xf numFmtId="179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80" fontId="0" fillId="0" borderId="27" xfId="0" applyNumberFormat="1" applyBorder="1" applyAlignment="1">
      <alignment horizontal="center"/>
    </xf>
    <xf numFmtId="179" fontId="0" fillId="0" borderId="27" xfId="0" applyNumberFormat="1" applyBorder="1" applyAlignment="1">
      <alignment/>
    </xf>
    <xf numFmtId="0" fontId="0" fillId="34" borderId="28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Fill="1" applyBorder="1" applyAlignment="1">
      <alignment/>
    </xf>
    <xf numFmtId="169" fontId="49" fillId="27" borderId="21" xfId="0" applyNumberFormat="1" applyFont="1" applyFill="1" applyBorder="1" applyAlignment="1">
      <alignment horizontal="center"/>
    </xf>
    <xf numFmtId="169" fontId="49" fillId="27" borderId="22" xfId="0" applyNumberFormat="1" applyFont="1" applyFill="1" applyBorder="1" applyAlignment="1">
      <alignment horizontal="center"/>
    </xf>
    <xf numFmtId="169" fontId="49" fillId="27" borderId="23" xfId="0" applyNumberFormat="1" applyFont="1" applyFill="1" applyBorder="1" applyAlignment="1">
      <alignment horizontal="center"/>
    </xf>
    <xf numFmtId="180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5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9" fontId="0" fillId="39" borderId="26" xfId="0" applyNumberFormat="1" applyFill="1" applyBorder="1" applyAlignment="1">
      <alignment horizontal="center"/>
    </xf>
    <xf numFmtId="164" fontId="47" fillId="33" borderId="12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3" xfId="0" applyNumberFormat="1" applyBorder="1" applyAlignment="1">
      <alignment/>
    </xf>
    <xf numFmtId="184" fontId="0" fillId="0" borderId="25" xfId="0" applyNumberFormat="1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84" fontId="0" fillId="0" borderId="26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84" fontId="0" fillId="39" borderId="26" xfId="0" applyNumberFormat="1" applyFill="1" applyBorder="1" applyAlignment="1">
      <alignment horizontal="center"/>
    </xf>
    <xf numFmtId="166" fontId="0" fillId="0" borderId="25" xfId="0" applyNumberFormat="1" applyBorder="1" applyAlignment="1">
      <alignment/>
    </xf>
    <xf numFmtId="182" fontId="0" fillId="0" borderId="21" xfId="0" applyNumberFormat="1" applyBorder="1" applyAlignment="1">
      <alignment horizontal="left"/>
    </xf>
    <xf numFmtId="166" fontId="0" fillId="0" borderId="26" xfId="0" applyNumberFormat="1" applyBorder="1" applyAlignment="1">
      <alignment/>
    </xf>
    <xf numFmtId="182" fontId="0" fillId="0" borderId="22" xfId="0" applyNumberFormat="1" applyBorder="1" applyAlignment="1">
      <alignment horizontal="left"/>
    </xf>
    <xf numFmtId="166" fontId="0" fillId="0" borderId="24" xfId="0" applyNumberFormat="1" applyBorder="1" applyAlignment="1">
      <alignment/>
    </xf>
    <xf numFmtId="182" fontId="0" fillId="0" borderId="23" xfId="0" applyNumberFormat="1" applyBorder="1" applyAlignment="1">
      <alignment horizontal="left"/>
    </xf>
    <xf numFmtId="167" fontId="0" fillId="0" borderId="21" xfId="0" applyNumberFormat="1" applyBorder="1" applyAlignment="1">
      <alignment horizontal="left"/>
    </xf>
    <xf numFmtId="167" fontId="0" fillId="0" borderId="22" xfId="0" applyNumberFormat="1" applyBorder="1" applyAlignment="1">
      <alignment horizontal="left"/>
    </xf>
    <xf numFmtId="167" fontId="0" fillId="0" borderId="23" xfId="0" applyNumberFormat="1" applyBorder="1" applyAlignment="1">
      <alignment horizontal="left"/>
    </xf>
    <xf numFmtId="183" fontId="50" fillId="33" borderId="13" xfId="0" applyNumberFormat="1" applyFont="1" applyFill="1" applyBorder="1" applyAlignment="1">
      <alignment horizontal="center"/>
    </xf>
    <xf numFmtId="183" fontId="50" fillId="33" borderId="15" xfId="0" applyNumberFormat="1" applyFont="1" applyFill="1" applyBorder="1" applyAlignment="1">
      <alignment horizontal="center"/>
    </xf>
    <xf numFmtId="180" fontId="45" fillId="33" borderId="15" xfId="0" applyNumberFormat="1" applyFont="1" applyFill="1" applyBorder="1" applyAlignment="1">
      <alignment horizontal="center"/>
    </xf>
    <xf numFmtId="180" fontId="45" fillId="33" borderId="13" xfId="0" applyNumberFormat="1" applyFont="1" applyFill="1" applyBorder="1" applyAlignment="1">
      <alignment horizontal="center"/>
    </xf>
    <xf numFmtId="171" fontId="45" fillId="33" borderId="24" xfId="0" applyNumberFormat="1" applyFont="1" applyFill="1" applyBorder="1" applyAlignment="1">
      <alignment/>
    </xf>
    <xf numFmtId="171" fontId="45" fillId="33" borderId="23" xfId="0" applyNumberFormat="1" applyFont="1" applyFill="1" applyBorder="1" applyAlignment="1">
      <alignment/>
    </xf>
    <xf numFmtId="0" fontId="45" fillId="33" borderId="28" xfId="0" applyFont="1" applyFill="1" applyBorder="1" applyAlignment="1">
      <alignment/>
    </xf>
    <xf numFmtId="172" fontId="0" fillId="39" borderId="22" xfId="0" applyNumberFormat="1" applyFill="1" applyBorder="1" applyAlignment="1">
      <alignment horizontal="center"/>
    </xf>
    <xf numFmtId="183" fontId="50" fillId="33" borderId="24" xfId="0" applyNumberFormat="1" applyFont="1" applyFill="1" applyBorder="1" applyAlignment="1">
      <alignment horizontal="center"/>
    </xf>
    <xf numFmtId="183" fontId="45" fillId="33" borderId="25" xfId="0" applyNumberFormat="1" applyFont="1" applyFill="1" applyBorder="1" applyAlignment="1">
      <alignment horizontal="center"/>
    </xf>
    <xf numFmtId="169" fontId="45" fillId="33" borderId="12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169" fontId="45" fillId="33" borderId="12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 textRotation="90"/>
    </xf>
    <xf numFmtId="0" fontId="0" fillId="34" borderId="14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  <xf numFmtId="171" fontId="45" fillId="33" borderId="25" xfId="0" applyNumberFormat="1" applyFont="1" applyFill="1" applyBorder="1" applyAlignment="1">
      <alignment horizontal="center"/>
    </xf>
    <xf numFmtId="171" fontId="45" fillId="33" borderId="21" xfId="0" applyNumberFormat="1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center" textRotation="90"/>
    </xf>
    <xf numFmtId="0" fontId="45" fillId="34" borderId="14" xfId="0" applyFont="1" applyFill="1" applyBorder="1" applyAlignment="1">
      <alignment horizontal="center" vertical="center" textRotation="90"/>
    </xf>
    <xf numFmtId="0" fontId="45" fillId="34" borderId="15" xfId="0" applyFont="1" applyFill="1" applyBorder="1" applyAlignment="1">
      <alignment horizontal="center" vertical="center" textRotation="90"/>
    </xf>
    <xf numFmtId="0" fontId="51" fillId="34" borderId="13" xfId="0" applyFont="1" applyFill="1" applyBorder="1" applyAlignment="1">
      <alignment horizontal="center" vertical="center" textRotation="90"/>
    </xf>
    <xf numFmtId="0" fontId="51" fillId="34" borderId="14" xfId="0" applyFont="1" applyFill="1" applyBorder="1" applyAlignment="1">
      <alignment horizontal="center" vertical="center" textRotation="90"/>
    </xf>
    <xf numFmtId="0" fontId="51" fillId="34" borderId="15" xfId="0" applyFont="1" applyFill="1" applyBorder="1" applyAlignment="1">
      <alignment horizontal="center" vertical="center" textRotation="90"/>
    </xf>
    <xf numFmtId="0" fontId="45" fillId="28" borderId="13" xfId="0" applyFont="1" applyFill="1" applyBorder="1" applyAlignment="1">
      <alignment horizontal="center" vertical="center" textRotation="90"/>
    </xf>
    <xf numFmtId="0" fontId="45" fillId="28" borderId="14" xfId="0" applyFont="1" applyFill="1" applyBorder="1" applyAlignment="1">
      <alignment horizontal="center" vertical="center" textRotation="90"/>
    </xf>
    <xf numFmtId="0" fontId="45" fillId="28" borderId="15" xfId="0" applyFont="1" applyFill="1" applyBorder="1" applyAlignment="1">
      <alignment horizontal="center" vertical="center" textRotation="90"/>
    </xf>
    <xf numFmtId="167" fontId="45" fillId="33" borderId="25" xfId="0" applyNumberFormat="1" applyFont="1" applyFill="1" applyBorder="1" applyAlignment="1">
      <alignment horizontal="center"/>
    </xf>
    <xf numFmtId="167" fontId="45" fillId="33" borderId="21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179" fontId="45" fillId="33" borderId="16" xfId="0" applyNumberFormat="1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 horizontal="center"/>
    </xf>
    <xf numFmtId="164" fontId="45" fillId="33" borderId="16" xfId="0" applyNumberFormat="1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171" fontId="45" fillId="33" borderId="13" xfId="0" applyNumberFormat="1" applyFont="1" applyFill="1" applyBorder="1" applyAlignment="1">
      <alignment horizontal="center" vertical="top"/>
    </xf>
    <xf numFmtId="171" fontId="45" fillId="33" borderId="25" xfId="0" applyNumberFormat="1" applyFont="1" applyFill="1" applyBorder="1" applyAlignment="1">
      <alignment horizontal="center" vertical="top"/>
    </xf>
    <xf numFmtId="0" fontId="45" fillId="33" borderId="25" xfId="0" applyFont="1" applyFill="1" applyBorder="1" applyAlignment="1">
      <alignment horizontal="center" vertical="top"/>
    </xf>
    <xf numFmtId="0" fontId="45" fillId="33" borderId="28" xfId="0" applyFont="1" applyFill="1" applyBorder="1" applyAlignment="1">
      <alignment horizontal="center" vertical="top"/>
    </xf>
    <xf numFmtId="0" fontId="45" fillId="33" borderId="21" xfId="0" applyFont="1" applyFill="1" applyBorder="1" applyAlignment="1">
      <alignment horizontal="center" vertical="top"/>
    </xf>
    <xf numFmtId="169" fontId="45" fillId="33" borderId="25" xfId="0" applyNumberFormat="1" applyFont="1" applyFill="1" applyBorder="1" applyAlignment="1">
      <alignment horizontal="center"/>
    </xf>
    <xf numFmtId="169" fontId="45" fillId="33" borderId="28" xfId="0" applyNumberFormat="1" applyFont="1" applyFill="1" applyBorder="1" applyAlignment="1">
      <alignment horizontal="center"/>
    </xf>
    <xf numFmtId="169" fontId="45" fillId="33" borderId="21" xfId="0" applyNumberFormat="1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45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top"/>
    </xf>
    <xf numFmtId="165" fontId="45" fillId="33" borderId="11" xfId="0" applyNumberFormat="1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 vertical="top"/>
    </xf>
    <xf numFmtId="0" fontId="45" fillId="33" borderId="27" xfId="0" applyFont="1" applyFill="1" applyBorder="1" applyAlignment="1">
      <alignment horizontal="center" vertical="top"/>
    </xf>
    <xf numFmtId="0" fontId="45" fillId="33" borderId="23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 vertical="top"/>
    </xf>
    <xf numFmtId="0" fontId="0" fillId="33" borderId="14" xfId="0" applyFill="1" applyBorder="1" applyAlignment="1">
      <alignment vertical="top"/>
    </xf>
    <xf numFmtId="177" fontId="48" fillId="33" borderId="15" xfId="0" applyNumberFormat="1" applyFont="1" applyFill="1" applyBorder="1" applyAlignment="1">
      <alignment horizontal="center" vertical="top"/>
    </xf>
    <xf numFmtId="179" fontId="0" fillId="33" borderId="15" xfId="0" applyNumberFormat="1" applyFill="1" applyBorder="1" applyAlignment="1">
      <alignment vertical="top"/>
    </xf>
    <xf numFmtId="0" fontId="45" fillId="33" borderId="24" xfId="0" applyFont="1" applyFill="1" applyBorder="1" applyAlignment="1">
      <alignment horizontal="center" vertical="top"/>
    </xf>
    <xf numFmtId="169" fontId="25" fillId="33" borderId="12" xfId="0" applyNumberFormat="1" applyFont="1" applyFill="1" applyBorder="1" applyAlignment="1">
      <alignment horizontal="center"/>
    </xf>
    <xf numFmtId="169" fontId="47" fillId="33" borderId="12" xfId="0" applyNumberFormat="1" applyFont="1" applyFill="1" applyBorder="1" applyAlignment="1">
      <alignment horizontal="center"/>
    </xf>
    <xf numFmtId="183" fontId="45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189" fontId="45" fillId="33" borderId="13" xfId="0" applyNumberFormat="1" applyFont="1" applyFill="1" applyBorder="1" applyAlignment="1">
      <alignment horizontal="center"/>
    </xf>
    <xf numFmtId="189" fontId="45" fillId="33" borderId="15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181" fontId="45" fillId="33" borderId="11" xfId="0" applyNumberFormat="1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86" fontId="45" fillId="33" borderId="24" xfId="0" applyNumberFormat="1" applyFont="1" applyFill="1" applyBorder="1" applyAlignment="1">
      <alignment horizontal="center" vertical="top"/>
    </xf>
    <xf numFmtId="186" fontId="45" fillId="33" borderId="13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52" fillId="0" borderId="12" xfId="0" applyFont="1" applyBorder="1" applyAlignment="1">
      <alignment vertical="center"/>
    </xf>
    <xf numFmtId="179" fontId="45" fillId="33" borderId="24" xfId="0" applyNumberFormat="1" applyFont="1" applyFill="1" applyBorder="1" applyAlignment="1">
      <alignment horizontal="center" vertical="top"/>
    </xf>
    <xf numFmtId="193" fontId="0" fillId="0" borderId="0" xfId="0" applyNumberFormat="1" applyAlignment="1">
      <alignment/>
    </xf>
    <xf numFmtId="193" fontId="45" fillId="33" borderId="23" xfId="0" applyNumberFormat="1" applyFont="1" applyFill="1" applyBorder="1" applyAlignment="1" quotePrefix="1">
      <alignment horizontal="center" vertical="top"/>
    </xf>
    <xf numFmtId="181" fontId="47" fillId="33" borderId="12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77" fontId="0" fillId="28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horizontal="center" vertical="center"/>
    </xf>
    <xf numFmtId="169" fontId="49" fillId="0" borderId="0" xfId="0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6384" width="11.421875" style="80" customWidth="1"/>
  </cols>
  <sheetData>
    <row r="1" ht="15">
      <c r="A1" s="165" t="s">
        <v>138</v>
      </c>
    </row>
    <row r="2" ht="15">
      <c r="A2" s="80" t="s">
        <v>139</v>
      </c>
    </row>
    <row r="4" ht="15">
      <c r="A4" s="80" t="s">
        <v>140</v>
      </c>
    </row>
    <row r="5" ht="15">
      <c r="A5" s="80" t="s">
        <v>91</v>
      </c>
    </row>
    <row r="6" ht="15">
      <c r="A6" s="80" t="s">
        <v>18</v>
      </c>
    </row>
    <row r="7" ht="15">
      <c r="A7" s="80" t="s">
        <v>141</v>
      </c>
    </row>
    <row r="9" ht="15">
      <c r="A9" s="80" t="s">
        <v>142</v>
      </c>
    </row>
    <row r="10" ht="15">
      <c r="A10" s="80" t="s">
        <v>143</v>
      </c>
    </row>
    <row r="11" ht="15">
      <c r="A11" s="80" t="s">
        <v>144</v>
      </c>
    </row>
    <row r="12" ht="15">
      <c r="A12" s="80" t="s">
        <v>171</v>
      </c>
    </row>
    <row r="14" ht="15">
      <c r="A14" s="80" t="s">
        <v>145</v>
      </c>
    </row>
    <row r="15" ht="15">
      <c r="A15" s="166" t="s">
        <v>146</v>
      </c>
    </row>
    <row r="16" ht="15">
      <c r="A16" s="80" t="s">
        <v>147</v>
      </c>
    </row>
    <row r="18" ht="15">
      <c r="A18" s="80" t="s">
        <v>148</v>
      </c>
    </row>
    <row r="19" ht="15">
      <c r="A19" s="80" t="s">
        <v>149</v>
      </c>
    </row>
    <row r="20" ht="15">
      <c r="A20" s="80" t="s">
        <v>150</v>
      </c>
    </row>
    <row r="23" ht="15">
      <c r="A23" s="165" t="s">
        <v>151</v>
      </c>
    </row>
    <row r="24" ht="15">
      <c r="A24" s="80" t="s">
        <v>152</v>
      </c>
    </row>
    <row r="25" ht="15">
      <c r="A25" s="80" t="s">
        <v>153</v>
      </c>
    </row>
    <row r="26" ht="15">
      <c r="A26" s="80" t="s">
        <v>154</v>
      </c>
    </row>
    <row r="29" ht="15">
      <c r="A29" s="165" t="s">
        <v>155</v>
      </c>
    </row>
    <row r="30" ht="15">
      <c r="A30" s="80" t="s">
        <v>172</v>
      </c>
    </row>
    <row r="31" ht="15">
      <c r="A31" s="80" t="s">
        <v>173</v>
      </c>
    </row>
    <row r="33" ht="15">
      <c r="A33" s="165" t="s">
        <v>174</v>
      </c>
    </row>
    <row r="34" ht="15">
      <c r="A34" s="80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5"/>
  <sheetViews>
    <sheetView zoomScalePageLayoutView="0" workbookViewId="0" topLeftCell="A8">
      <pane xSplit="3" ySplit="2" topLeftCell="D10" activePane="bottomRight" state="frozen"/>
      <selection pane="topLeft" activeCell="A8" sqref="A8"/>
      <selection pane="topRight" activeCell="D7" sqref="D7"/>
      <selection pane="bottomLeft" activeCell="A49" sqref="A49"/>
      <selection pane="bottomRight" activeCell="H26" sqref="H26"/>
    </sheetView>
  </sheetViews>
  <sheetFormatPr defaultColWidth="11.421875" defaultRowHeight="15"/>
  <cols>
    <col min="2" max="2" width="3.7109375" style="0" bestFit="1" customWidth="1"/>
    <col min="3" max="3" width="19.28125" style="0" bestFit="1" customWidth="1"/>
    <col min="4" max="4" width="26.8515625" style="80" customWidth="1"/>
    <col min="5" max="5" width="16.57421875" style="80" customWidth="1"/>
    <col min="6" max="6" width="3.8515625" style="80" bestFit="1" customWidth="1"/>
    <col min="7" max="7" width="3.57421875" style="80" bestFit="1" customWidth="1"/>
    <col min="8" max="8" width="9.00390625" style="80" bestFit="1" customWidth="1"/>
    <col min="9" max="9" width="9.8515625" style="80" bestFit="1" customWidth="1"/>
    <col min="10" max="10" width="6.28125" style="80" customWidth="1"/>
    <col min="11" max="11" width="11.28125" style="80" bestFit="1" customWidth="1"/>
    <col min="12" max="12" width="8.140625" style="17" customWidth="1"/>
    <col min="13" max="13" width="6.28125" style="26" customWidth="1"/>
    <col min="14" max="14" width="12.140625" style="6" customWidth="1"/>
    <col min="15" max="15" width="7.57421875" style="6" customWidth="1"/>
    <col min="16" max="16" width="12.8515625" style="6" customWidth="1"/>
    <col min="17" max="17" width="8.421875" style="104" customWidth="1"/>
    <col min="18" max="18" width="9.7109375" style="18" bestFit="1" customWidth="1"/>
    <col min="19" max="19" width="11.421875" style="9" customWidth="1"/>
    <col min="20" max="21" width="11.421875" style="11" customWidth="1"/>
    <col min="22" max="22" width="8.421875" style="13" bestFit="1" customWidth="1"/>
    <col min="23" max="23" width="6.7109375" style="15" bestFit="1" customWidth="1"/>
    <col min="24" max="24" width="6.7109375" style="15" customWidth="1"/>
    <col min="25" max="25" width="8.140625" style="84" bestFit="1" customWidth="1"/>
    <col min="26" max="26" width="8.8515625" style="128" bestFit="1" customWidth="1"/>
    <col min="27" max="27" width="8.8515625" style="128" customWidth="1"/>
    <col min="28" max="28" width="7.140625" style="0" customWidth="1"/>
    <col min="29" max="29" width="8.28125" style="6" customWidth="1"/>
    <col min="30" max="30" width="14.140625" style="78" bestFit="1" customWidth="1"/>
    <col min="31" max="33" width="8.421875" style="81" customWidth="1"/>
    <col min="34" max="34" width="32.57421875" style="0" bestFit="1" customWidth="1"/>
    <col min="41" max="55" width="5.00390625" style="94" bestFit="1" customWidth="1"/>
    <col min="56" max="57" width="5.8515625" style="0" customWidth="1"/>
  </cols>
  <sheetData>
    <row r="1" spans="1:3" ht="15">
      <c r="A1" t="s">
        <v>0</v>
      </c>
      <c r="C1" t="s">
        <v>1</v>
      </c>
    </row>
    <row r="2" spans="1:3" ht="15">
      <c r="A2" t="s">
        <v>3</v>
      </c>
      <c r="C2" t="s">
        <v>2</v>
      </c>
    </row>
    <row r="3" spans="1:3" ht="15">
      <c r="A3" t="s">
        <v>4</v>
      </c>
      <c r="C3" t="s">
        <v>5</v>
      </c>
    </row>
    <row r="4" spans="1:3" ht="15">
      <c r="A4" t="s">
        <v>6</v>
      </c>
      <c r="C4" t="s">
        <v>7</v>
      </c>
    </row>
    <row r="5" ht="15"/>
    <row r="6" ht="15"/>
    <row r="7" spans="12:55" s="80" customFormat="1" ht="15">
      <c r="L7" s="17"/>
      <c r="M7" s="26"/>
      <c r="N7" s="6"/>
      <c r="O7" s="6"/>
      <c r="P7" s="6"/>
      <c r="Q7" s="104"/>
      <c r="R7" s="18"/>
      <c r="S7" s="9"/>
      <c r="T7" s="11"/>
      <c r="U7" s="11"/>
      <c r="V7" s="13"/>
      <c r="W7" s="15"/>
      <c r="X7" s="15"/>
      <c r="Y7" s="84"/>
      <c r="Z7" s="128" t="s">
        <v>99</v>
      </c>
      <c r="AA7" s="128"/>
      <c r="AC7" s="6"/>
      <c r="AD7" s="78"/>
      <c r="AE7" s="81"/>
      <c r="AF7" s="81"/>
      <c r="AG7" s="81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</row>
    <row r="8" spans="1:33" ht="15">
      <c r="A8" s="5" t="s">
        <v>8</v>
      </c>
      <c r="B8" s="74"/>
      <c r="C8" s="3"/>
      <c r="D8" s="321" t="s">
        <v>156</v>
      </c>
      <c r="E8" s="322"/>
      <c r="F8" s="324" t="s">
        <v>176</v>
      </c>
      <c r="G8" s="325"/>
      <c r="H8" s="325"/>
      <c r="I8" s="326"/>
      <c r="J8" s="168" t="s">
        <v>177</v>
      </c>
      <c r="K8" s="168" t="s">
        <v>178</v>
      </c>
      <c r="L8" s="331" t="s">
        <v>15</v>
      </c>
      <c r="M8" s="332"/>
      <c r="N8" s="327" t="s">
        <v>35</v>
      </c>
      <c r="O8" s="327"/>
      <c r="P8" s="180" t="s">
        <v>182</v>
      </c>
      <c r="Q8" s="105" t="s">
        <v>101</v>
      </c>
      <c r="R8" s="7"/>
      <c r="S8" s="10"/>
      <c r="T8" s="12"/>
      <c r="U8" s="12"/>
      <c r="V8" s="14"/>
      <c r="W8" s="16" t="s">
        <v>78</v>
      </c>
      <c r="X8" s="16" t="s">
        <v>189</v>
      </c>
      <c r="Y8" s="85"/>
      <c r="Z8" s="323" t="s">
        <v>18</v>
      </c>
      <c r="AA8" s="323"/>
      <c r="AB8" s="118" t="s">
        <v>89</v>
      </c>
      <c r="AC8" s="143" t="s">
        <v>107</v>
      </c>
      <c r="AD8" s="119" t="s">
        <v>91</v>
      </c>
      <c r="AE8" s="120" t="s">
        <v>95</v>
      </c>
      <c r="AF8" s="120" t="s">
        <v>94</v>
      </c>
      <c r="AG8" s="120" t="s">
        <v>96</v>
      </c>
    </row>
    <row r="9" spans="1:55" ht="15">
      <c r="A9" s="4" t="s">
        <v>13</v>
      </c>
      <c r="B9" s="4"/>
      <c r="C9" s="4" t="s">
        <v>14</v>
      </c>
      <c r="D9" s="172"/>
      <c r="E9" s="172" t="s">
        <v>179</v>
      </c>
      <c r="F9" s="174" t="s">
        <v>158</v>
      </c>
      <c r="G9" s="174" t="s">
        <v>157</v>
      </c>
      <c r="H9" s="174" t="s">
        <v>159</v>
      </c>
      <c r="I9" s="174" t="s">
        <v>160</v>
      </c>
      <c r="J9" s="167"/>
      <c r="K9" s="175" t="s">
        <v>180</v>
      </c>
      <c r="L9" s="178"/>
      <c r="M9" s="179"/>
      <c r="N9" s="176" t="s">
        <v>98</v>
      </c>
      <c r="O9" s="177" t="s">
        <v>181</v>
      </c>
      <c r="P9" s="181"/>
      <c r="Q9" s="106" t="s">
        <v>15</v>
      </c>
      <c r="R9" s="8" t="s">
        <v>16</v>
      </c>
      <c r="S9" s="321" t="s">
        <v>48</v>
      </c>
      <c r="T9" s="322"/>
      <c r="U9" s="3" t="s">
        <v>168</v>
      </c>
      <c r="V9" s="321" t="s">
        <v>34</v>
      </c>
      <c r="W9" s="322"/>
      <c r="X9" s="173"/>
      <c r="Y9" s="86" t="s">
        <v>17</v>
      </c>
      <c r="Z9" s="115" t="s">
        <v>19</v>
      </c>
      <c r="AA9" s="115" t="s">
        <v>20</v>
      </c>
      <c r="AB9" s="116"/>
      <c r="AC9" s="144" t="s">
        <v>108</v>
      </c>
      <c r="AD9" s="142" t="s">
        <v>109</v>
      </c>
      <c r="AE9" s="117"/>
      <c r="AF9" s="117"/>
      <c r="AG9" s="117"/>
      <c r="AI9" s="321" t="s">
        <v>48</v>
      </c>
      <c r="AJ9" s="322"/>
      <c r="AK9" s="321" t="s">
        <v>48</v>
      </c>
      <c r="AL9" s="322"/>
      <c r="AO9" s="94">
        <v>2000</v>
      </c>
      <c r="AP9" s="94">
        <v>2001</v>
      </c>
      <c r="AQ9" s="94">
        <v>2002</v>
      </c>
      <c r="AR9" s="94">
        <v>2003</v>
      </c>
      <c r="AS9" s="94">
        <v>2004</v>
      </c>
      <c r="AT9" s="94">
        <v>2005</v>
      </c>
      <c r="AU9" s="94">
        <v>2006</v>
      </c>
      <c r="AV9" s="94">
        <v>2007</v>
      </c>
      <c r="AW9" s="94">
        <v>2008</v>
      </c>
      <c r="AX9" s="94">
        <v>2009</v>
      </c>
      <c r="AY9" s="94">
        <v>2010</v>
      </c>
      <c r="AZ9" s="94">
        <v>2011</v>
      </c>
      <c r="BA9" s="94">
        <v>2012</v>
      </c>
      <c r="BB9" s="94">
        <v>2013</v>
      </c>
      <c r="BC9" s="94">
        <v>2014</v>
      </c>
    </row>
    <row r="10" spans="1:27" ht="15">
      <c r="A10" s="30" t="s">
        <v>11</v>
      </c>
      <c r="B10" s="30"/>
      <c r="C10" s="66" t="s">
        <v>12</v>
      </c>
      <c r="L10" s="31"/>
      <c r="M10" s="32"/>
      <c r="N10" s="33">
        <v>500</v>
      </c>
      <c r="O10" s="33"/>
      <c r="P10" s="33"/>
      <c r="Q10" s="107"/>
      <c r="R10" s="34">
        <v>8</v>
      </c>
      <c r="S10" s="35"/>
      <c r="T10" s="36"/>
      <c r="U10" s="36"/>
      <c r="V10" s="37"/>
      <c r="W10" s="38"/>
      <c r="X10" s="182"/>
      <c r="Y10" s="124"/>
      <c r="Z10" s="129">
        <v>170</v>
      </c>
      <c r="AA10" s="130"/>
    </row>
    <row r="11" spans="1:27" ht="15">
      <c r="A11" s="39" t="s">
        <v>25</v>
      </c>
      <c r="B11" s="39"/>
      <c r="C11" s="67" t="s">
        <v>21</v>
      </c>
      <c r="L11" s="40"/>
      <c r="M11" s="41"/>
      <c r="N11" s="42">
        <v>500</v>
      </c>
      <c r="O11" s="42"/>
      <c r="P11" s="42"/>
      <c r="Q11" s="82"/>
      <c r="R11" s="43">
        <v>8</v>
      </c>
      <c r="S11" s="44">
        <v>35</v>
      </c>
      <c r="T11" s="45">
        <v>250</v>
      </c>
      <c r="U11" s="45"/>
      <c r="V11" s="46"/>
      <c r="W11" s="47"/>
      <c r="X11" s="183"/>
      <c r="Y11" s="121"/>
      <c r="Z11" s="131">
        <v>170</v>
      </c>
      <c r="AA11" s="132"/>
    </row>
    <row r="12" spans="1:27" ht="15">
      <c r="A12" s="39" t="s">
        <v>22</v>
      </c>
      <c r="B12" s="39"/>
      <c r="C12" s="67">
        <v>17118</v>
      </c>
      <c r="L12" s="40"/>
      <c r="M12" s="41"/>
      <c r="N12" s="42"/>
      <c r="O12" s="42"/>
      <c r="P12" s="42"/>
      <c r="Q12" s="82"/>
      <c r="R12" s="43"/>
      <c r="S12" s="44">
        <v>24</v>
      </c>
      <c r="T12" s="45">
        <v>800</v>
      </c>
      <c r="U12" s="45"/>
      <c r="V12" s="46"/>
      <c r="W12" s="47"/>
      <c r="X12" s="183"/>
      <c r="Y12" s="122">
        <v>41</v>
      </c>
      <c r="Z12" s="131">
        <v>195</v>
      </c>
      <c r="AA12" s="132"/>
    </row>
    <row r="13" spans="1:27" ht="15">
      <c r="A13" s="39" t="s">
        <v>23</v>
      </c>
      <c r="B13" s="39"/>
      <c r="C13" s="67" t="s">
        <v>24</v>
      </c>
      <c r="L13" s="40"/>
      <c r="M13" s="41"/>
      <c r="N13" s="42">
        <v>300</v>
      </c>
      <c r="O13" s="42"/>
      <c r="P13" s="42"/>
      <c r="Q13" s="82"/>
      <c r="R13" s="43">
        <v>8</v>
      </c>
      <c r="S13" s="44">
        <v>45</v>
      </c>
      <c r="T13" s="71">
        <v>20000</v>
      </c>
      <c r="U13" s="71"/>
      <c r="V13" s="46"/>
      <c r="W13" s="47"/>
      <c r="X13" s="183"/>
      <c r="Y13" s="121"/>
      <c r="Z13" s="131"/>
      <c r="AA13" s="132"/>
    </row>
    <row r="14" spans="1:30" ht="15">
      <c r="A14" s="39" t="s">
        <v>29</v>
      </c>
      <c r="B14" s="39"/>
      <c r="C14" s="67" t="s">
        <v>90</v>
      </c>
      <c r="L14" s="95">
        <f>M14*2.54</f>
        <v>45.72</v>
      </c>
      <c r="M14" s="97">
        <v>18</v>
      </c>
      <c r="N14" s="42">
        <v>400</v>
      </c>
      <c r="O14" s="42"/>
      <c r="P14" s="42"/>
      <c r="Q14" s="108"/>
      <c r="R14" s="43">
        <v>8</v>
      </c>
      <c r="S14" s="44">
        <v>35</v>
      </c>
      <c r="T14" s="45">
        <v>250</v>
      </c>
      <c r="U14" s="45"/>
      <c r="V14" s="46"/>
      <c r="W14" s="47">
        <v>100</v>
      </c>
      <c r="X14" s="183"/>
      <c r="Y14" s="122">
        <v>41.4</v>
      </c>
      <c r="Z14" s="131"/>
      <c r="AA14" s="132">
        <v>169</v>
      </c>
      <c r="AD14" s="78">
        <f>53*65*61.5/1000000</f>
        <v>0.2118675</v>
      </c>
    </row>
    <row r="15" spans="1:27" ht="15">
      <c r="A15" s="48" t="s">
        <v>38</v>
      </c>
      <c r="B15" s="48"/>
      <c r="C15" s="68" t="s">
        <v>39</v>
      </c>
      <c r="L15" s="49"/>
      <c r="M15" s="49" t="s">
        <v>40</v>
      </c>
      <c r="N15" s="60" t="s">
        <v>41</v>
      </c>
      <c r="O15" s="60"/>
      <c r="P15" s="60"/>
      <c r="Q15" s="109"/>
      <c r="R15" s="52" t="s">
        <v>42</v>
      </c>
      <c r="S15" s="53">
        <v>40</v>
      </c>
      <c r="T15" s="54">
        <v>120</v>
      </c>
      <c r="U15" s="54"/>
      <c r="V15" s="55"/>
      <c r="W15" s="56"/>
      <c r="X15" s="184"/>
      <c r="Y15" s="123">
        <v>11</v>
      </c>
      <c r="Z15" s="133"/>
      <c r="AA15" s="134">
        <v>107</v>
      </c>
    </row>
    <row r="16" spans="1:34" ht="15">
      <c r="A16" s="39" t="s">
        <v>49</v>
      </c>
      <c r="B16" s="39"/>
      <c r="C16" s="67" t="s">
        <v>50</v>
      </c>
      <c r="L16" s="103">
        <v>38</v>
      </c>
      <c r="M16" s="99"/>
      <c r="N16" s="6">
        <v>400</v>
      </c>
      <c r="Q16" s="110"/>
      <c r="R16" s="18">
        <v>8</v>
      </c>
      <c r="S16" s="9">
        <v>40</v>
      </c>
      <c r="T16" s="11">
        <v>500</v>
      </c>
      <c r="V16" s="37" t="s">
        <v>33</v>
      </c>
      <c r="W16" s="15">
        <v>99</v>
      </c>
      <c r="Y16" s="125">
        <v>25</v>
      </c>
      <c r="Z16" s="128">
        <v>90</v>
      </c>
      <c r="AA16" s="135"/>
      <c r="AH16" t="s">
        <v>51</v>
      </c>
    </row>
    <row r="17" spans="1:55" s="80" customFormat="1" ht="15">
      <c r="A17" s="155" t="s">
        <v>163</v>
      </c>
      <c r="B17" s="155"/>
      <c r="C17" s="73" t="s">
        <v>165</v>
      </c>
      <c r="L17" s="103"/>
      <c r="M17" s="99"/>
      <c r="N17" s="6"/>
      <c r="O17" s="6"/>
      <c r="P17" s="6"/>
      <c r="Q17" s="110"/>
      <c r="R17" s="18"/>
      <c r="S17" s="9"/>
      <c r="T17" s="11"/>
      <c r="U17" s="11"/>
      <c r="V17" s="159"/>
      <c r="W17" s="15"/>
      <c r="X17" s="15"/>
      <c r="Y17" s="171"/>
      <c r="Z17" s="128"/>
      <c r="AA17" s="161"/>
      <c r="AC17" s="6"/>
      <c r="AD17" s="78"/>
      <c r="AE17" s="81"/>
      <c r="AF17" s="81"/>
      <c r="AG17" s="81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</row>
    <row r="18" ht="15"/>
    <row r="19" ht="15"/>
    <row r="20" spans="1:27" ht="15">
      <c r="A20" s="2" t="s">
        <v>10</v>
      </c>
      <c r="B20" s="75"/>
      <c r="C20" s="1"/>
      <c r="L20" s="19"/>
      <c r="M20" s="27"/>
      <c r="N20" s="20"/>
      <c r="O20" s="20"/>
      <c r="P20" s="20"/>
      <c r="Q20" s="111"/>
      <c r="R20" s="21"/>
      <c r="S20" s="22"/>
      <c r="T20" s="23"/>
      <c r="U20" s="23"/>
      <c r="V20" s="24"/>
      <c r="W20" s="25"/>
      <c r="X20" s="25"/>
      <c r="Y20" s="91"/>
      <c r="Z20" s="136"/>
      <c r="AA20" s="137"/>
    </row>
    <row r="21" spans="1:27" ht="15">
      <c r="A21" s="30" t="s">
        <v>25</v>
      </c>
      <c r="B21" s="30"/>
      <c r="C21" s="66" t="s">
        <v>26</v>
      </c>
      <c r="L21" s="31"/>
      <c r="M21" s="32"/>
      <c r="N21" s="33">
        <v>800</v>
      </c>
      <c r="O21" s="33"/>
      <c r="P21" s="33"/>
      <c r="Q21" s="107"/>
      <c r="R21" s="57"/>
      <c r="S21" s="35">
        <v>38</v>
      </c>
      <c r="T21" s="36">
        <v>120</v>
      </c>
      <c r="U21" s="36"/>
      <c r="V21" s="37"/>
      <c r="W21" s="38"/>
      <c r="X21" s="182"/>
      <c r="Y21" s="126">
        <v>49</v>
      </c>
      <c r="Z21" s="129"/>
      <c r="AA21" s="130">
        <v>446.2</v>
      </c>
    </row>
    <row r="22" spans="1:34" ht="15">
      <c r="A22" s="39" t="s">
        <v>27</v>
      </c>
      <c r="B22" s="39"/>
      <c r="C22" s="67" t="s">
        <v>28</v>
      </c>
      <c r="L22" s="95">
        <f>M22*2.54</f>
        <v>45.72</v>
      </c>
      <c r="M22" s="97">
        <v>18</v>
      </c>
      <c r="N22" s="42">
        <v>500</v>
      </c>
      <c r="O22" s="42"/>
      <c r="P22" s="42"/>
      <c r="Q22" s="108"/>
      <c r="R22" s="58"/>
      <c r="S22" s="44">
        <v>35</v>
      </c>
      <c r="T22" s="45">
        <v>250</v>
      </c>
      <c r="U22" s="45"/>
      <c r="V22" s="46"/>
      <c r="W22" s="47"/>
      <c r="X22" s="183"/>
      <c r="Y22" s="122">
        <v>45</v>
      </c>
      <c r="Z22" s="131">
        <v>300</v>
      </c>
      <c r="AA22" s="132">
        <v>389</v>
      </c>
      <c r="AH22" t="s">
        <v>47</v>
      </c>
    </row>
    <row r="23" spans="1:30" ht="15">
      <c r="A23" s="48" t="s">
        <v>29</v>
      </c>
      <c r="B23" s="48"/>
      <c r="C23" s="68" t="s">
        <v>30</v>
      </c>
      <c r="L23" s="49"/>
      <c r="M23" s="50"/>
      <c r="N23" s="51">
        <v>1000</v>
      </c>
      <c r="O23" s="51"/>
      <c r="P23" s="51"/>
      <c r="Q23" s="109"/>
      <c r="R23" s="59"/>
      <c r="S23" s="53">
        <v>32</v>
      </c>
      <c r="T23" s="54">
        <v>200</v>
      </c>
      <c r="U23" s="54"/>
      <c r="V23" s="55"/>
      <c r="W23" s="56"/>
      <c r="X23" s="184"/>
      <c r="Y23" s="127">
        <v>54</v>
      </c>
      <c r="Z23" s="133"/>
      <c r="AA23" s="134">
        <v>425</v>
      </c>
      <c r="AD23" s="78">
        <f>69.3*53*58/1000000</f>
        <v>0.21302819999999997</v>
      </c>
    </row>
    <row r="24" spans="1:55" s="80" customFormat="1" ht="15">
      <c r="A24" s="155" t="s">
        <v>136</v>
      </c>
      <c r="B24" s="155"/>
      <c r="C24" s="73" t="s">
        <v>137</v>
      </c>
      <c r="L24" s="156">
        <v>25</v>
      </c>
      <c r="M24" s="157">
        <v>10</v>
      </c>
      <c r="N24" s="158">
        <v>120</v>
      </c>
      <c r="O24" s="158"/>
      <c r="P24" s="158"/>
      <c r="Q24" s="83"/>
      <c r="R24" s="164"/>
      <c r="S24" s="28">
        <v>30</v>
      </c>
      <c r="T24" s="29">
        <v>300</v>
      </c>
      <c r="U24" s="29"/>
      <c r="V24" s="159"/>
      <c r="W24" s="160"/>
      <c r="X24" s="160"/>
      <c r="Y24" s="163">
        <v>18</v>
      </c>
      <c r="Z24" s="161"/>
      <c r="AA24" s="135">
        <v>155</v>
      </c>
      <c r="AC24" s="6"/>
      <c r="AD24" s="162">
        <f>AF24*AE24*AG24/1000000</f>
        <v>0.058867</v>
      </c>
      <c r="AE24" s="107">
        <v>37</v>
      </c>
      <c r="AF24" s="107">
        <v>37</v>
      </c>
      <c r="AG24" s="107">
        <v>43</v>
      </c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</row>
    <row r="25" spans="1:55" s="80" customFormat="1" ht="15">
      <c r="A25" s="155" t="s">
        <v>161</v>
      </c>
      <c r="B25" s="155"/>
      <c r="C25" s="73" t="s">
        <v>162</v>
      </c>
      <c r="L25" s="156">
        <v>25</v>
      </c>
      <c r="M25" s="157"/>
      <c r="N25" s="158">
        <v>55</v>
      </c>
      <c r="O25" s="158"/>
      <c r="P25" s="158"/>
      <c r="Q25" s="83"/>
      <c r="R25" s="164"/>
      <c r="S25" s="28">
        <v>29</v>
      </c>
      <c r="T25" s="29">
        <v>100</v>
      </c>
      <c r="U25" s="29"/>
      <c r="V25" s="159"/>
      <c r="W25" s="160"/>
      <c r="X25" s="160"/>
      <c r="Y25" s="163">
        <v>13.2</v>
      </c>
      <c r="Z25" s="161"/>
      <c r="AA25" s="135"/>
      <c r="AC25" s="6"/>
      <c r="AD25" s="78">
        <f>53*65*61.5/1000000</f>
        <v>0.2118675</v>
      </c>
      <c r="AE25" s="81">
        <v>39.9</v>
      </c>
      <c r="AF25" s="81">
        <v>34.3</v>
      </c>
      <c r="AG25" s="81">
        <v>34.3</v>
      </c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</row>
    <row r="26" spans="1:55" s="80" customFormat="1" ht="15">
      <c r="A26" s="155" t="s">
        <v>166</v>
      </c>
      <c r="B26" s="155"/>
      <c r="C26" s="73" t="s">
        <v>164</v>
      </c>
      <c r="L26" s="95">
        <v>38</v>
      </c>
      <c r="M26" s="97">
        <v>15</v>
      </c>
      <c r="N26" s="6">
        <v>400</v>
      </c>
      <c r="O26" s="6"/>
      <c r="P26" s="6"/>
      <c r="Q26" s="110"/>
      <c r="R26" s="18"/>
      <c r="S26" s="9"/>
      <c r="T26" s="11"/>
      <c r="U26" s="11"/>
      <c r="V26" s="159"/>
      <c r="W26" s="15"/>
      <c r="X26" s="15"/>
      <c r="Y26" s="171"/>
      <c r="Z26" s="128"/>
      <c r="AA26" s="161"/>
      <c r="AC26" s="6"/>
      <c r="AD26" s="78"/>
      <c r="AE26" s="81"/>
      <c r="AF26" s="81"/>
      <c r="AG26" s="81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</row>
    <row r="27" spans="1:55" s="80" customFormat="1" ht="15">
      <c r="A27" s="155"/>
      <c r="B27" s="155"/>
      <c r="C27" s="73" t="s">
        <v>167</v>
      </c>
      <c r="L27" s="156"/>
      <c r="M27" s="157"/>
      <c r="N27" s="158">
        <v>250</v>
      </c>
      <c r="O27" s="158"/>
      <c r="P27" s="158"/>
      <c r="Q27" s="83"/>
      <c r="R27" s="164">
        <v>4</v>
      </c>
      <c r="S27" s="28">
        <v>55</v>
      </c>
      <c r="T27" s="29">
        <v>200</v>
      </c>
      <c r="U27" s="29">
        <v>150</v>
      </c>
      <c r="V27" s="159"/>
      <c r="W27" s="160"/>
      <c r="X27" s="160"/>
      <c r="Y27" s="163">
        <v>22.3</v>
      </c>
      <c r="Z27" s="161"/>
      <c r="AA27" s="135">
        <v>399</v>
      </c>
      <c r="AC27" s="6"/>
      <c r="AD27" s="78"/>
      <c r="AE27" s="81"/>
      <c r="AF27" s="81"/>
      <c r="AG27" s="81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</row>
    <row r="28" spans="1:55" s="80" customFormat="1" ht="15">
      <c r="A28" s="155"/>
      <c r="B28" s="155"/>
      <c r="C28" s="73" t="s">
        <v>169</v>
      </c>
      <c r="L28" s="95">
        <v>38</v>
      </c>
      <c r="M28" s="97">
        <v>15</v>
      </c>
      <c r="N28" s="158">
        <v>400</v>
      </c>
      <c r="O28" s="158"/>
      <c r="P28" s="158"/>
      <c r="Q28" s="83"/>
      <c r="R28" s="164">
        <v>4</v>
      </c>
      <c r="S28" s="28">
        <v>45</v>
      </c>
      <c r="T28" s="29">
        <v>150</v>
      </c>
      <c r="U28" s="29">
        <v>100</v>
      </c>
      <c r="V28" s="159"/>
      <c r="W28" s="160"/>
      <c r="X28" s="160"/>
      <c r="Y28" s="163">
        <v>45.48</v>
      </c>
      <c r="Z28" s="161">
        <v>350</v>
      </c>
      <c r="AA28" s="135">
        <v>498</v>
      </c>
      <c r="AC28" s="6"/>
      <c r="AD28" s="78"/>
      <c r="AE28" s="81"/>
      <c r="AF28" s="81"/>
      <c r="AG28" s="81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</row>
    <row r="29" spans="1:55" s="80" customFormat="1" ht="15">
      <c r="A29" s="155" t="s">
        <v>43</v>
      </c>
      <c r="B29" s="155"/>
      <c r="C29" s="73" t="s">
        <v>170</v>
      </c>
      <c r="L29" s="156"/>
      <c r="M29" s="157">
        <v>12</v>
      </c>
      <c r="N29" s="158">
        <v>150</v>
      </c>
      <c r="O29" s="158"/>
      <c r="P29" s="158"/>
      <c r="Q29" s="83"/>
      <c r="R29" s="164"/>
      <c r="S29" s="28"/>
      <c r="T29" s="29"/>
      <c r="U29" s="29"/>
      <c r="V29" s="159"/>
      <c r="W29" s="160"/>
      <c r="X29" s="160"/>
      <c r="Y29" s="163"/>
      <c r="Z29" s="161"/>
      <c r="AA29" s="135"/>
      <c r="AC29" s="6"/>
      <c r="AD29" s="78"/>
      <c r="AE29" s="81"/>
      <c r="AF29" s="81"/>
      <c r="AG29" s="81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</row>
    <row r="30" spans="1:55" s="80" customFormat="1" ht="15">
      <c r="A30" s="155"/>
      <c r="B30" s="155"/>
      <c r="C30" s="73"/>
      <c r="L30" s="156"/>
      <c r="M30" s="157"/>
      <c r="N30" s="158"/>
      <c r="O30" s="158"/>
      <c r="P30" s="158"/>
      <c r="Q30" s="83"/>
      <c r="R30" s="164"/>
      <c r="S30" s="28"/>
      <c r="T30" s="29"/>
      <c r="U30" s="29"/>
      <c r="V30" s="159"/>
      <c r="W30" s="160"/>
      <c r="X30" s="160"/>
      <c r="Y30" s="163"/>
      <c r="Z30" s="161"/>
      <c r="AA30" s="135"/>
      <c r="AC30" s="6"/>
      <c r="AD30" s="78"/>
      <c r="AE30" s="81"/>
      <c r="AF30" s="81"/>
      <c r="AG30" s="81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</row>
    <row r="31" spans="1:55" s="80" customFormat="1" ht="15">
      <c r="A31" s="155"/>
      <c r="B31" s="155"/>
      <c r="C31" s="73"/>
      <c r="L31" s="156"/>
      <c r="M31" s="157"/>
      <c r="N31" s="158"/>
      <c r="O31" s="158"/>
      <c r="P31" s="158"/>
      <c r="Q31" s="83"/>
      <c r="R31" s="164"/>
      <c r="S31" s="28"/>
      <c r="T31" s="29"/>
      <c r="U31" s="29"/>
      <c r="V31" s="159"/>
      <c r="W31" s="160"/>
      <c r="X31" s="160"/>
      <c r="Y31" s="163"/>
      <c r="Z31" s="161"/>
      <c r="AA31" s="135"/>
      <c r="AC31" s="6"/>
      <c r="AD31" s="78"/>
      <c r="AE31" s="81"/>
      <c r="AF31" s="81"/>
      <c r="AG31" s="81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</row>
    <row r="32" spans="1:55" s="80" customFormat="1" ht="15">
      <c r="A32" s="155"/>
      <c r="B32" s="155"/>
      <c r="C32" s="73"/>
      <c r="L32" s="156"/>
      <c r="M32" s="157"/>
      <c r="N32" s="158"/>
      <c r="O32" s="158"/>
      <c r="P32" s="158"/>
      <c r="Q32" s="83"/>
      <c r="R32" s="164"/>
      <c r="S32" s="28"/>
      <c r="T32" s="29"/>
      <c r="U32" s="29"/>
      <c r="V32" s="159"/>
      <c r="W32" s="160"/>
      <c r="X32" s="160"/>
      <c r="Y32" s="163"/>
      <c r="Z32" s="161"/>
      <c r="AA32" s="135"/>
      <c r="AC32" s="6"/>
      <c r="AD32" s="78"/>
      <c r="AE32" s="81"/>
      <c r="AF32" s="81"/>
      <c r="AG32" s="81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</row>
    <row r="33" spans="1:55" s="80" customFormat="1" ht="15">
      <c r="A33" s="155"/>
      <c r="B33" s="155"/>
      <c r="C33" s="73"/>
      <c r="L33" s="156"/>
      <c r="M33" s="157"/>
      <c r="N33" s="158"/>
      <c r="O33" s="158"/>
      <c r="P33" s="158"/>
      <c r="Q33" s="83"/>
      <c r="R33" s="164"/>
      <c r="S33" s="28"/>
      <c r="T33" s="29"/>
      <c r="U33" s="29"/>
      <c r="V33" s="159"/>
      <c r="W33" s="160"/>
      <c r="X33" s="160"/>
      <c r="Y33" s="163"/>
      <c r="Z33" s="161"/>
      <c r="AA33" s="135"/>
      <c r="AC33" s="6"/>
      <c r="AD33" s="78"/>
      <c r="AE33" s="81"/>
      <c r="AF33" s="81"/>
      <c r="AG33" s="81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</row>
    <row r="34" spans="1:55" s="80" customFormat="1" ht="15">
      <c r="A34" s="155"/>
      <c r="B34" s="155"/>
      <c r="C34" s="73"/>
      <c r="L34" s="156"/>
      <c r="M34" s="157"/>
      <c r="N34" s="158"/>
      <c r="O34" s="158"/>
      <c r="P34" s="158"/>
      <c r="Q34" s="83"/>
      <c r="R34" s="164"/>
      <c r="S34" s="28"/>
      <c r="T34" s="29"/>
      <c r="U34" s="29"/>
      <c r="V34" s="159"/>
      <c r="W34" s="160"/>
      <c r="X34" s="160"/>
      <c r="Y34" s="163"/>
      <c r="Z34" s="161"/>
      <c r="AA34" s="135"/>
      <c r="AC34" s="6"/>
      <c r="AD34" s="78"/>
      <c r="AE34" s="81"/>
      <c r="AF34" s="81"/>
      <c r="AG34" s="81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</row>
    <row r="35" ht="15">
      <c r="AA35" s="135"/>
    </row>
    <row r="36" ht="15"/>
    <row r="37" spans="1:27" ht="15">
      <c r="A37" s="2" t="s">
        <v>9</v>
      </c>
      <c r="B37" s="75"/>
      <c r="C37" s="1"/>
      <c r="L37" s="19"/>
      <c r="M37" s="27"/>
      <c r="N37" s="20"/>
      <c r="O37" s="20"/>
      <c r="P37" s="20"/>
      <c r="Q37" s="111"/>
      <c r="R37" s="21"/>
      <c r="S37" s="22"/>
      <c r="T37" s="23"/>
      <c r="U37" s="23"/>
      <c r="V37" s="24"/>
      <c r="W37" s="25"/>
      <c r="X37" s="25"/>
      <c r="Y37" s="91"/>
      <c r="Z37" s="136"/>
      <c r="AA37" s="137"/>
    </row>
    <row r="38" spans="1:30" ht="15">
      <c r="A38" s="30" t="s">
        <v>31</v>
      </c>
      <c r="B38" s="30"/>
      <c r="C38" s="66" t="s">
        <v>32</v>
      </c>
      <c r="L38" s="101">
        <v>46</v>
      </c>
      <c r="M38" s="102"/>
      <c r="N38" s="33">
        <v>650</v>
      </c>
      <c r="O38" s="33"/>
      <c r="P38" s="33"/>
      <c r="Q38" s="112"/>
      <c r="R38" s="34">
        <v>8</v>
      </c>
      <c r="S38" s="35">
        <v>41</v>
      </c>
      <c r="T38" s="36">
        <v>24000</v>
      </c>
      <c r="U38" s="36"/>
      <c r="V38" s="37" t="s">
        <v>33</v>
      </c>
      <c r="W38" s="38">
        <v>100</v>
      </c>
      <c r="X38" s="182"/>
      <c r="Y38" s="124">
        <v>11.1</v>
      </c>
      <c r="Z38" s="129"/>
      <c r="AA38" s="130">
        <v>216.1</v>
      </c>
      <c r="AD38" s="77"/>
    </row>
    <row r="39" spans="1:27" ht="15">
      <c r="A39" s="48" t="s">
        <v>36</v>
      </c>
      <c r="B39" s="48"/>
      <c r="C39" s="68" t="s">
        <v>37</v>
      </c>
      <c r="L39" s="96">
        <v>45.7</v>
      </c>
      <c r="M39" s="98"/>
      <c r="N39" s="51">
        <v>500</v>
      </c>
      <c r="O39" s="51"/>
      <c r="P39" s="51"/>
      <c r="Q39" s="113"/>
      <c r="R39" s="52"/>
      <c r="S39" s="53">
        <v>37</v>
      </c>
      <c r="T39" s="54">
        <v>250</v>
      </c>
      <c r="U39" s="54"/>
      <c r="V39" s="55"/>
      <c r="W39" s="56">
        <v>96</v>
      </c>
      <c r="X39" s="184"/>
      <c r="Y39" s="123"/>
      <c r="Z39" s="133"/>
      <c r="AA39" s="134">
        <v>176</v>
      </c>
    </row>
    <row r="40" spans="1:34" ht="15">
      <c r="A40" s="80" t="s">
        <v>102</v>
      </c>
      <c r="C40" s="80" t="s">
        <v>104</v>
      </c>
      <c r="L40" s="17">
        <v>30</v>
      </c>
      <c r="Q40" s="104">
        <v>7.7</v>
      </c>
      <c r="R40" s="18">
        <v>8</v>
      </c>
      <c r="S40" s="9">
        <v>35</v>
      </c>
      <c r="T40" s="11">
        <v>4000</v>
      </c>
      <c r="Y40" s="125">
        <v>4.9</v>
      </c>
      <c r="AA40" s="135">
        <v>125</v>
      </c>
      <c r="AH40" s="80" t="s">
        <v>103</v>
      </c>
    </row>
    <row r="41" spans="1:27" ht="15">
      <c r="A41" s="80" t="s">
        <v>105</v>
      </c>
      <c r="C41" s="80" t="s">
        <v>106</v>
      </c>
      <c r="L41" s="17">
        <v>38</v>
      </c>
      <c r="N41" s="6">
        <v>300</v>
      </c>
      <c r="Q41" s="104">
        <v>7.62</v>
      </c>
      <c r="R41" s="18">
        <v>8</v>
      </c>
      <c r="W41" s="15">
        <v>98</v>
      </c>
      <c r="Y41" s="125"/>
      <c r="AA41" s="135">
        <v>70</v>
      </c>
    </row>
    <row r="42" ht="15"/>
    <row r="43" ht="15"/>
    <row r="44" ht="15"/>
    <row r="45" ht="15"/>
    <row r="46" ht="15"/>
    <row r="47" ht="15">
      <c r="Q47" s="110"/>
    </row>
    <row r="48" spans="1:36" ht="15">
      <c r="A48" s="30" t="s">
        <v>29</v>
      </c>
      <c r="B48" s="328" t="s">
        <v>88</v>
      </c>
      <c r="C48" s="66" t="s">
        <v>46</v>
      </c>
      <c r="L48" s="31">
        <f>M48*2.54</f>
        <v>20.32</v>
      </c>
      <c r="M48" s="32">
        <v>8</v>
      </c>
      <c r="N48" s="33">
        <v>360</v>
      </c>
      <c r="O48" s="33"/>
      <c r="P48" s="33"/>
      <c r="Q48" s="112"/>
      <c r="R48" s="34">
        <v>8</v>
      </c>
      <c r="S48" s="154">
        <v>28</v>
      </c>
      <c r="T48" s="36">
        <v>100</v>
      </c>
      <c r="U48" s="36"/>
      <c r="V48" s="37"/>
      <c r="W48" s="38"/>
      <c r="X48" s="38"/>
      <c r="Y48" s="87">
        <v>33.1</v>
      </c>
      <c r="Z48" s="138">
        <v>100</v>
      </c>
      <c r="AA48" s="138"/>
      <c r="AI48" s="35">
        <v>32</v>
      </c>
      <c r="AJ48" s="36">
        <v>80</v>
      </c>
    </row>
    <row r="49" spans="1:30" ht="15">
      <c r="A49" s="39"/>
      <c r="B49" s="329"/>
      <c r="C49" s="67" t="s">
        <v>44</v>
      </c>
      <c r="L49" s="95">
        <f>M49*2.54</f>
        <v>45.72</v>
      </c>
      <c r="M49" s="97">
        <v>18</v>
      </c>
      <c r="N49" s="42">
        <v>400</v>
      </c>
      <c r="O49" s="42"/>
      <c r="P49" s="42"/>
      <c r="Q49" s="108"/>
      <c r="R49" s="43">
        <v>8</v>
      </c>
      <c r="S49" s="44">
        <v>40</v>
      </c>
      <c r="T49" s="45">
        <v>200</v>
      </c>
      <c r="U49" s="45"/>
      <c r="V49" s="46"/>
      <c r="W49" s="47"/>
      <c r="X49" s="47"/>
      <c r="Y49" s="89">
        <v>41</v>
      </c>
      <c r="Z49" s="139">
        <v>120</v>
      </c>
      <c r="AA49" s="139">
        <v>180</v>
      </c>
      <c r="AD49" s="77"/>
    </row>
    <row r="50" spans="1:27" ht="15">
      <c r="A50" s="39"/>
      <c r="B50" s="329"/>
      <c r="C50" s="67" t="s">
        <v>45</v>
      </c>
      <c r="L50" s="40"/>
      <c r="M50" s="41"/>
      <c r="N50" s="42">
        <v>1700</v>
      </c>
      <c r="O50" s="42"/>
      <c r="P50" s="42"/>
      <c r="Q50" s="108"/>
      <c r="R50" s="43"/>
      <c r="S50" s="44"/>
      <c r="T50" s="45"/>
      <c r="U50" s="45"/>
      <c r="V50" s="46"/>
      <c r="W50" s="47"/>
      <c r="X50" s="47"/>
      <c r="Y50" s="88"/>
      <c r="Z50" s="139">
        <v>140</v>
      </c>
      <c r="AA50" s="139"/>
    </row>
    <row r="51" spans="1:27" ht="15">
      <c r="A51" s="39"/>
      <c r="B51" s="329"/>
      <c r="C51" s="67" t="s">
        <v>82</v>
      </c>
      <c r="L51" s="40"/>
      <c r="M51" s="41"/>
      <c r="N51" s="42">
        <v>450</v>
      </c>
      <c r="O51" s="42"/>
      <c r="P51" s="42"/>
      <c r="Q51" s="108"/>
      <c r="R51" s="43"/>
      <c r="S51" s="44"/>
      <c r="T51" s="45"/>
      <c r="U51" s="45"/>
      <c r="V51" s="46"/>
      <c r="W51" s="47"/>
      <c r="X51" s="47"/>
      <c r="Y51" s="88"/>
      <c r="Z51" s="139">
        <v>220</v>
      </c>
      <c r="AA51" s="139">
        <v>379</v>
      </c>
    </row>
    <row r="52" spans="1:27" ht="15">
      <c r="A52" s="39"/>
      <c r="B52" s="330"/>
      <c r="C52" s="68" t="s">
        <v>87</v>
      </c>
      <c r="L52" s="49"/>
      <c r="M52" s="50"/>
      <c r="N52" s="51"/>
      <c r="O52" s="51"/>
      <c r="P52" s="51"/>
      <c r="Q52" s="113"/>
      <c r="R52" s="52"/>
      <c r="S52" s="53"/>
      <c r="T52" s="54"/>
      <c r="U52" s="54"/>
      <c r="V52" s="55"/>
      <c r="W52" s="56"/>
      <c r="X52" s="56"/>
      <c r="Y52" s="90"/>
      <c r="Z52" s="140">
        <v>200</v>
      </c>
      <c r="AA52" s="140"/>
    </row>
    <row r="53" spans="1:27" ht="15">
      <c r="A53" s="39"/>
      <c r="B53" s="39"/>
      <c r="C53" s="67" t="s">
        <v>77</v>
      </c>
      <c r="L53" s="62">
        <f>M53*2.54</f>
        <v>30.48</v>
      </c>
      <c r="M53" s="100">
        <v>12</v>
      </c>
      <c r="N53" s="42">
        <v>500</v>
      </c>
      <c r="O53" s="42"/>
      <c r="P53" s="42"/>
      <c r="Q53" s="108"/>
      <c r="R53" s="169"/>
      <c r="S53" s="44">
        <v>45</v>
      </c>
      <c r="T53" s="45">
        <v>180</v>
      </c>
      <c r="U53" s="45"/>
      <c r="V53" s="46"/>
      <c r="W53" s="47">
        <v>122</v>
      </c>
      <c r="X53" s="47"/>
      <c r="Y53" s="93">
        <v>19.5</v>
      </c>
      <c r="Z53" s="139"/>
      <c r="AA53" s="139">
        <v>259</v>
      </c>
    </row>
    <row r="54" spans="1:36" ht="15">
      <c r="A54" s="39"/>
      <c r="B54" s="39"/>
      <c r="C54" s="67" t="s">
        <v>79</v>
      </c>
      <c r="L54" s="95">
        <f>M54*2.54</f>
        <v>38.1</v>
      </c>
      <c r="M54" s="97">
        <v>15</v>
      </c>
      <c r="N54" s="42">
        <v>500</v>
      </c>
      <c r="O54" s="42"/>
      <c r="P54" s="42"/>
      <c r="Q54" s="108"/>
      <c r="R54" s="169"/>
      <c r="S54" s="44"/>
      <c r="T54" s="45"/>
      <c r="U54" s="45"/>
      <c r="V54" s="46"/>
      <c r="W54" s="47"/>
      <c r="X54" s="47"/>
      <c r="Y54" s="93">
        <v>33.1</v>
      </c>
      <c r="Z54" s="139"/>
      <c r="AA54" s="139">
        <v>299</v>
      </c>
      <c r="AI54" s="35">
        <v>70</v>
      </c>
      <c r="AJ54" s="36">
        <v>150</v>
      </c>
    </row>
    <row r="55" spans="1:36" ht="15">
      <c r="A55" s="39"/>
      <c r="B55" s="39"/>
      <c r="C55" s="67" t="s">
        <v>80</v>
      </c>
      <c r="L55" s="95">
        <f>M55*2.54</f>
        <v>45.72</v>
      </c>
      <c r="M55" s="97">
        <v>18</v>
      </c>
      <c r="N55" s="42">
        <v>500</v>
      </c>
      <c r="O55" s="42"/>
      <c r="P55" s="42"/>
      <c r="Q55" s="108"/>
      <c r="R55" s="169"/>
      <c r="S55" s="44"/>
      <c r="T55" s="45"/>
      <c r="U55" s="45"/>
      <c r="V55" s="46"/>
      <c r="W55" s="47"/>
      <c r="X55" s="47"/>
      <c r="Y55" s="93">
        <v>38.2</v>
      </c>
      <c r="Z55" s="139"/>
      <c r="AA55" s="139">
        <v>369</v>
      </c>
      <c r="AI55" s="35">
        <v>70</v>
      </c>
      <c r="AJ55" s="36">
        <v>150</v>
      </c>
    </row>
    <row r="56" spans="1:27" ht="15">
      <c r="A56" s="39"/>
      <c r="B56" s="39"/>
      <c r="C56" s="67" t="s">
        <v>81</v>
      </c>
      <c r="L56" s="95">
        <f>M56*2.54</f>
        <v>38.1</v>
      </c>
      <c r="M56" s="97">
        <v>15</v>
      </c>
      <c r="N56" s="42">
        <v>1000</v>
      </c>
      <c r="O56" s="42"/>
      <c r="P56" s="42"/>
      <c r="Q56" s="108"/>
      <c r="R56" s="169"/>
      <c r="S56" s="44">
        <v>32</v>
      </c>
      <c r="T56" s="45">
        <v>200</v>
      </c>
      <c r="U56" s="45"/>
      <c r="V56" s="46"/>
      <c r="W56" s="47">
        <v>126</v>
      </c>
      <c r="X56" s="47"/>
      <c r="Y56" s="89">
        <v>42</v>
      </c>
      <c r="Z56" s="139"/>
      <c r="AA56" s="139">
        <v>422</v>
      </c>
    </row>
    <row r="57" spans="1:27" ht="15">
      <c r="A57" s="48"/>
      <c r="B57" s="48"/>
      <c r="C57" s="68" t="s">
        <v>30</v>
      </c>
      <c r="L57" s="96">
        <f>M57*2.54</f>
        <v>45.72</v>
      </c>
      <c r="M57" s="98">
        <v>18</v>
      </c>
      <c r="N57" s="51">
        <v>1400</v>
      </c>
      <c r="O57" s="51"/>
      <c r="P57" s="51"/>
      <c r="Q57" s="113"/>
      <c r="R57" s="170">
        <v>6</v>
      </c>
      <c r="S57" s="53"/>
      <c r="T57" s="54"/>
      <c r="U57" s="54"/>
      <c r="V57" s="55"/>
      <c r="W57" s="56">
        <v>127</v>
      </c>
      <c r="X57" s="56"/>
      <c r="Y57" s="92">
        <v>54</v>
      </c>
      <c r="Z57" s="140"/>
      <c r="AA57" s="140">
        <v>425</v>
      </c>
    </row>
    <row r="58" spans="17:36" ht="15">
      <c r="Q58" s="110"/>
      <c r="AI58" s="321" t="s">
        <v>54</v>
      </c>
      <c r="AJ58" s="322"/>
    </row>
    <row r="59" spans="1:36" ht="15">
      <c r="A59" s="30" t="s">
        <v>52</v>
      </c>
      <c r="B59" s="30"/>
      <c r="C59" s="66" t="s">
        <v>53</v>
      </c>
      <c r="L59" s="65">
        <v>31</v>
      </c>
      <c r="M59" s="32"/>
      <c r="N59" s="61">
        <v>120</v>
      </c>
      <c r="O59" s="61"/>
      <c r="P59" s="61"/>
      <c r="Q59" s="112"/>
      <c r="R59" s="34"/>
      <c r="S59" s="69">
        <v>28</v>
      </c>
      <c r="T59" s="36">
        <v>170</v>
      </c>
      <c r="U59" s="36"/>
      <c r="V59" s="37"/>
      <c r="W59" s="38"/>
      <c r="X59" s="38"/>
      <c r="Y59" s="87"/>
      <c r="Z59" s="138">
        <v>70</v>
      </c>
      <c r="AA59" s="138"/>
      <c r="AH59" t="s">
        <v>55</v>
      </c>
      <c r="AI59" s="9">
        <v>50</v>
      </c>
      <c r="AJ59" s="11">
        <v>170</v>
      </c>
    </row>
    <row r="60" spans="1:34" ht="15">
      <c r="A60" s="48"/>
      <c r="B60" s="48"/>
      <c r="C60" s="68" t="s">
        <v>58</v>
      </c>
      <c r="L60" s="49"/>
      <c r="M60" s="50"/>
      <c r="N60" s="70">
        <v>30</v>
      </c>
      <c r="O60" s="70"/>
      <c r="P60" s="70"/>
      <c r="Q60" s="113"/>
      <c r="R60" s="52"/>
      <c r="S60" s="53"/>
      <c r="T60" s="54"/>
      <c r="U60" s="54"/>
      <c r="V60" s="55"/>
      <c r="W60" s="56"/>
      <c r="X60" s="56"/>
      <c r="Y60" s="90"/>
      <c r="Z60" s="140"/>
      <c r="AA60" s="140"/>
      <c r="AH60" t="s">
        <v>75</v>
      </c>
    </row>
    <row r="61" ht="15">
      <c r="Q61" s="110"/>
    </row>
    <row r="62" spans="1:34" ht="15">
      <c r="A62" s="30" t="s">
        <v>56</v>
      </c>
      <c r="B62" s="30"/>
      <c r="C62" s="66" t="s">
        <v>130</v>
      </c>
      <c r="L62" s="31"/>
      <c r="M62" s="32"/>
      <c r="N62" s="61">
        <v>300</v>
      </c>
      <c r="O62" s="61"/>
      <c r="P62" s="61"/>
      <c r="Q62" s="107"/>
      <c r="R62" s="34"/>
      <c r="S62" s="35"/>
      <c r="T62" s="36"/>
      <c r="U62" s="36"/>
      <c r="V62" s="37"/>
      <c r="W62" s="38"/>
      <c r="X62" s="38"/>
      <c r="Y62" s="87"/>
      <c r="Z62" s="138">
        <v>100</v>
      </c>
      <c r="AA62" s="138"/>
      <c r="AB62" s="80"/>
      <c r="AH62" s="80"/>
    </row>
    <row r="63" spans="1:55" s="80" customFormat="1" ht="15">
      <c r="A63" s="39"/>
      <c r="B63" s="39"/>
      <c r="C63" s="67" t="s">
        <v>68</v>
      </c>
      <c r="L63" s="40"/>
      <c r="M63" s="41"/>
      <c r="N63" s="63">
        <v>100</v>
      </c>
      <c r="O63" s="63"/>
      <c r="P63" s="63"/>
      <c r="Q63" s="82"/>
      <c r="R63" s="43">
        <v>8</v>
      </c>
      <c r="S63" s="44"/>
      <c r="T63" s="45"/>
      <c r="U63" s="45"/>
      <c r="V63" s="46"/>
      <c r="W63" s="47"/>
      <c r="X63" s="47"/>
      <c r="Y63" s="88"/>
      <c r="Z63" s="139">
        <v>120</v>
      </c>
      <c r="AA63" s="139"/>
      <c r="AB63"/>
      <c r="AC63" s="6"/>
      <c r="AD63" s="78"/>
      <c r="AE63" s="81"/>
      <c r="AF63" s="81"/>
      <c r="AG63" s="81"/>
      <c r="AH63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</row>
    <row r="64" spans="1:55" s="80" customFormat="1" ht="15">
      <c r="A64" s="39"/>
      <c r="B64" s="39"/>
      <c r="C64" s="67" t="s">
        <v>129</v>
      </c>
      <c r="L64" s="40"/>
      <c r="M64" s="41"/>
      <c r="N64" s="76"/>
      <c r="O64" s="76"/>
      <c r="P64" s="76"/>
      <c r="Q64" s="82"/>
      <c r="R64" s="43"/>
      <c r="S64" s="44"/>
      <c r="T64" s="45"/>
      <c r="U64" s="45"/>
      <c r="V64" s="46"/>
      <c r="W64" s="47"/>
      <c r="X64" s="47"/>
      <c r="Y64" s="88"/>
      <c r="Z64" s="139">
        <v>95</v>
      </c>
      <c r="AA64" s="139"/>
      <c r="AC64" s="6"/>
      <c r="AD64" s="78"/>
      <c r="AE64" s="81"/>
      <c r="AF64" s="81"/>
      <c r="AG64" s="8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</row>
    <row r="65" spans="1:55" s="80" customFormat="1" ht="15">
      <c r="A65" s="39"/>
      <c r="B65" s="39"/>
      <c r="C65" s="67" t="s">
        <v>127</v>
      </c>
      <c r="L65" s="40"/>
      <c r="M65" s="41"/>
      <c r="N65" s="76">
        <v>70</v>
      </c>
      <c r="O65" s="76"/>
      <c r="P65" s="76"/>
      <c r="Q65" s="82"/>
      <c r="R65" s="43">
        <v>22000</v>
      </c>
      <c r="S65" s="44"/>
      <c r="T65" s="45"/>
      <c r="U65" s="45"/>
      <c r="V65" s="46"/>
      <c r="W65" s="47"/>
      <c r="X65" s="47"/>
      <c r="Y65" s="88">
        <v>8.2</v>
      </c>
      <c r="Z65" s="139">
        <v>50</v>
      </c>
      <c r="AA65" s="139"/>
      <c r="AC65" s="6"/>
      <c r="AD65" s="146">
        <f>AF65*AE65*AG65/1000000</f>
        <v>0.0385875</v>
      </c>
      <c r="AE65" s="83">
        <v>35</v>
      </c>
      <c r="AF65" s="82">
        <v>31.5</v>
      </c>
      <c r="AG65" s="83">
        <v>35</v>
      </c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</row>
    <row r="66" spans="1:36" ht="15">
      <c r="A66" s="39"/>
      <c r="B66" s="39" t="s">
        <v>117</v>
      </c>
      <c r="C66" s="67" t="s">
        <v>57</v>
      </c>
      <c r="L66" s="40">
        <v>20</v>
      </c>
      <c r="M66" s="41">
        <v>8</v>
      </c>
      <c r="N66" s="42">
        <v>70</v>
      </c>
      <c r="O66" s="42"/>
      <c r="P66" s="42"/>
      <c r="Q66" s="82"/>
      <c r="R66" s="43">
        <v>10</v>
      </c>
      <c r="S66" s="44">
        <v>45</v>
      </c>
      <c r="T66" s="45">
        <v>150</v>
      </c>
      <c r="U66" s="45"/>
      <c r="V66" s="46"/>
      <c r="W66" s="47"/>
      <c r="X66" s="47"/>
      <c r="Y66" s="88"/>
      <c r="Z66" s="139">
        <v>20</v>
      </c>
      <c r="AA66" s="139"/>
      <c r="AI66" s="9">
        <v>70</v>
      </c>
      <c r="AJ66" s="11">
        <v>150</v>
      </c>
    </row>
    <row r="67" spans="1:33" ht="15">
      <c r="A67" s="39"/>
      <c r="B67" s="39" t="s">
        <v>117</v>
      </c>
      <c r="C67" s="67" t="s">
        <v>64</v>
      </c>
      <c r="L67" s="40">
        <v>20</v>
      </c>
      <c r="M67" s="41"/>
      <c r="N67" s="42">
        <v>80</v>
      </c>
      <c r="O67" s="42"/>
      <c r="P67" s="42"/>
      <c r="Q67" s="82"/>
      <c r="R67" s="43">
        <v>10000</v>
      </c>
      <c r="S67" s="44">
        <v>45</v>
      </c>
      <c r="T67" s="45">
        <v>150</v>
      </c>
      <c r="U67" s="45"/>
      <c r="V67" s="46"/>
      <c r="W67" s="47"/>
      <c r="X67" s="47"/>
      <c r="Y67" s="88">
        <v>6.6</v>
      </c>
      <c r="Z67" s="139">
        <v>50</v>
      </c>
      <c r="AA67" s="139"/>
      <c r="AD67" s="79">
        <f>AF67*AE67*AG67/1000000</f>
        <v>0.0279</v>
      </c>
      <c r="AE67" s="83">
        <v>30</v>
      </c>
      <c r="AF67" s="82">
        <v>30</v>
      </c>
      <c r="AG67" s="83">
        <v>31</v>
      </c>
    </row>
    <row r="68" spans="1:27" ht="15">
      <c r="A68" s="39"/>
      <c r="B68" s="39"/>
      <c r="C68" s="67"/>
      <c r="L68" s="40"/>
      <c r="M68" s="41"/>
      <c r="N68" s="42"/>
      <c r="O68" s="42"/>
      <c r="P68" s="42"/>
      <c r="Q68" s="82"/>
      <c r="R68" s="43"/>
      <c r="S68" s="44"/>
      <c r="T68" s="45"/>
      <c r="U68" s="45"/>
      <c r="V68" s="46"/>
      <c r="W68" s="47"/>
      <c r="X68" s="47"/>
      <c r="Y68" s="88"/>
      <c r="Z68" s="139"/>
      <c r="AA68" s="139"/>
    </row>
    <row r="69" spans="1:33" ht="15">
      <c r="A69" s="39"/>
      <c r="B69" s="39" t="s">
        <v>117</v>
      </c>
      <c r="C69" s="67" t="s">
        <v>124</v>
      </c>
      <c r="L69" s="40">
        <v>20</v>
      </c>
      <c r="M69" s="41">
        <v>8</v>
      </c>
      <c r="N69" s="63">
        <v>100</v>
      </c>
      <c r="O69" s="63"/>
      <c r="P69" s="63"/>
      <c r="Q69" s="82"/>
      <c r="R69" s="43">
        <v>22</v>
      </c>
      <c r="S69" s="44">
        <v>60</v>
      </c>
      <c r="T69" s="45">
        <v>200</v>
      </c>
      <c r="U69" s="45"/>
      <c r="V69" s="46"/>
      <c r="W69" s="47"/>
      <c r="X69" s="47"/>
      <c r="Y69" s="88">
        <v>10.99</v>
      </c>
      <c r="Z69" s="139">
        <v>90</v>
      </c>
      <c r="AA69" s="139"/>
      <c r="AD69" s="146">
        <f>AF69*AE69*AG69/1000000</f>
        <v>0.03003</v>
      </c>
      <c r="AE69" s="83">
        <v>60</v>
      </c>
      <c r="AF69" s="82">
        <v>15.4</v>
      </c>
      <c r="AG69" s="83">
        <v>32.5</v>
      </c>
    </row>
    <row r="70" spans="1:55" s="80" customFormat="1" ht="15">
      <c r="A70" s="39"/>
      <c r="B70" s="39" t="s">
        <v>117</v>
      </c>
      <c r="C70" s="67" t="s">
        <v>133</v>
      </c>
      <c r="L70" s="40">
        <v>20</v>
      </c>
      <c r="M70" s="41"/>
      <c r="N70" s="42">
        <v>70</v>
      </c>
      <c r="O70" s="42"/>
      <c r="P70" s="42"/>
      <c r="Q70" s="82"/>
      <c r="R70" s="43">
        <v>10000</v>
      </c>
      <c r="S70" s="44">
        <v>45</v>
      </c>
      <c r="T70" s="45">
        <v>150</v>
      </c>
      <c r="U70" s="45"/>
      <c r="V70" s="46"/>
      <c r="W70" s="47"/>
      <c r="X70" s="47"/>
      <c r="Y70" s="88">
        <v>8.2</v>
      </c>
      <c r="Z70" s="139"/>
      <c r="AA70" s="139"/>
      <c r="AC70" s="6"/>
      <c r="AD70" s="146">
        <f>AF70*AE70*AG70/1000000</f>
        <v>0.037601550000000004</v>
      </c>
      <c r="AE70" s="83">
        <v>34.6</v>
      </c>
      <c r="AF70" s="82">
        <v>31.5</v>
      </c>
      <c r="AG70" s="83">
        <v>34.5</v>
      </c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</row>
    <row r="71" spans="1:55" s="80" customFormat="1" ht="15">
      <c r="A71" s="39"/>
      <c r="B71" s="39"/>
      <c r="C71" s="67" t="s">
        <v>125</v>
      </c>
      <c r="L71" s="40"/>
      <c r="M71" s="41"/>
      <c r="N71" s="42"/>
      <c r="O71" s="42"/>
      <c r="P71" s="42"/>
      <c r="Q71" s="82"/>
      <c r="R71" s="43"/>
      <c r="S71" s="44"/>
      <c r="T71" s="45"/>
      <c r="U71" s="45"/>
      <c r="V71" s="46"/>
      <c r="W71" s="47"/>
      <c r="X71" s="47"/>
      <c r="Y71" s="88"/>
      <c r="Z71" s="139">
        <v>30</v>
      </c>
      <c r="AA71" s="139"/>
      <c r="AC71" s="6"/>
      <c r="AD71" s="78"/>
      <c r="AE71" s="81"/>
      <c r="AF71" s="81"/>
      <c r="AG71" s="8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</row>
    <row r="72" spans="1:33" ht="15">
      <c r="A72" s="39"/>
      <c r="B72" s="39" t="s">
        <v>117</v>
      </c>
      <c r="C72" s="67" t="s">
        <v>60</v>
      </c>
      <c r="L72" s="72">
        <f>M72*2.54</f>
        <v>20.32</v>
      </c>
      <c r="M72" s="41">
        <v>8</v>
      </c>
      <c r="N72" s="42">
        <v>70</v>
      </c>
      <c r="O72" s="42"/>
      <c r="P72" s="42"/>
      <c r="Q72" s="108"/>
      <c r="R72" s="43"/>
      <c r="S72" s="44">
        <v>50</v>
      </c>
      <c r="T72" s="45">
        <v>150</v>
      </c>
      <c r="U72" s="45"/>
      <c r="V72" s="46"/>
      <c r="W72" s="47"/>
      <c r="X72" s="47"/>
      <c r="Y72" s="88">
        <v>8</v>
      </c>
      <c r="Z72" s="139">
        <v>30</v>
      </c>
      <c r="AA72" s="139"/>
      <c r="AD72" s="146">
        <f>AF72*AE72*AG72/1000000</f>
        <v>0.037522400000000004</v>
      </c>
      <c r="AE72" s="83">
        <v>31</v>
      </c>
      <c r="AF72" s="82">
        <v>35.6</v>
      </c>
      <c r="AG72" s="83">
        <v>34</v>
      </c>
    </row>
    <row r="73" spans="1:55" s="80" customFormat="1" ht="15">
      <c r="A73" s="39"/>
      <c r="B73" s="39"/>
      <c r="C73" s="67" t="s">
        <v>132</v>
      </c>
      <c r="L73" s="62">
        <v>30</v>
      </c>
      <c r="M73" s="41"/>
      <c r="N73" s="63">
        <v>150</v>
      </c>
      <c r="O73" s="63"/>
      <c r="P73" s="63"/>
      <c r="Q73" s="108"/>
      <c r="R73" s="43"/>
      <c r="S73" s="44"/>
      <c r="T73" s="45"/>
      <c r="U73" s="45"/>
      <c r="V73" s="46"/>
      <c r="W73" s="47"/>
      <c r="X73" s="47"/>
      <c r="Y73" s="88">
        <v>19</v>
      </c>
      <c r="Z73" s="139">
        <v>120</v>
      </c>
      <c r="AA73" s="139"/>
      <c r="AC73" s="6"/>
      <c r="AD73" s="146"/>
      <c r="AE73" s="83"/>
      <c r="AF73" s="83"/>
      <c r="AG73" s="83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</row>
    <row r="74" spans="1:55" s="80" customFormat="1" ht="15">
      <c r="A74" s="39"/>
      <c r="B74" s="39" t="s">
        <v>117</v>
      </c>
      <c r="C74" s="67" t="s">
        <v>116</v>
      </c>
      <c r="L74" s="72"/>
      <c r="M74" s="41"/>
      <c r="N74" s="42"/>
      <c r="O74" s="42"/>
      <c r="P74" s="42"/>
      <c r="Q74" s="108"/>
      <c r="R74" s="43"/>
      <c r="S74" s="44"/>
      <c r="T74" s="45"/>
      <c r="U74" s="45"/>
      <c r="V74" s="46"/>
      <c r="W74" s="47"/>
      <c r="X74" s="47"/>
      <c r="Y74" s="88"/>
      <c r="Z74" s="139">
        <v>60</v>
      </c>
      <c r="AA74" s="139"/>
      <c r="AC74" s="6"/>
      <c r="AD74" s="146"/>
      <c r="AE74" s="83"/>
      <c r="AF74" s="83"/>
      <c r="AG74" s="83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</row>
    <row r="75" spans="1:55" s="80" customFormat="1" ht="15">
      <c r="A75" s="39"/>
      <c r="B75" s="39" t="s">
        <v>117</v>
      </c>
      <c r="C75" s="67" t="s">
        <v>126</v>
      </c>
      <c r="L75" s="72"/>
      <c r="M75" s="41"/>
      <c r="N75" s="42">
        <v>70</v>
      </c>
      <c r="O75" s="42"/>
      <c r="P75" s="42"/>
      <c r="Q75" s="108"/>
      <c r="R75" s="43">
        <v>10000</v>
      </c>
      <c r="S75" s="44">
        <v>45</v>
      </c>
      <c r="T75" s="45">
        <v>150</v>
      </c>
      <c r="U75" s="45"/>
      <c r="V75" s="46"/>
      <c r="W75" s="47"/>
      <c r="X75" s="47"/>
      <c r="Y75" s="88">
        <v>8.2</v>
      </c>
      <c r="Z75" s="139">
        <v>50</v>
      </c>
      <c r="AA75" s="139">
        <v>140</v>
      </c>
      <c r="AC75" s="6"/>
      <c r="AD75" s="146">
        <f>AF75*AE75*AG75/1000000</f>
        <v>0.037601550000000004</v>
      </c>
      <c r="AE75" s="83">
        <v>34.6</v>
      </c>
      <c r="AF75" s="82">
        <v>31.5</v>
      </c>
      <c r="AG75" s="83">
        <v>34.5</v>
      </c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</row>
    <row r="76" spans="1:33" ht="15">
      <c r="A76" s="39"/>
      <c r="B76" s="39" t="s">
        <v>117</v>
      </c>
      <c r="C76" s="67" t="s">
        <v>73</v>
      </c>
      <c r="L76" s="40">
        <v>20</v>
      </c>
      <c r="M76" s="41">
        <v>8</v>
      </c>
      <c r="N76" s="42"/>
      <c r="O76" s="42"/>
      <c r="P76" s="42"/>
      <c r="Q76" s="82"/>
      <c r="R76" s="43"/>
      <c r="S76" s="153">
        <v>30</v>
      </c>
      <c r="T76" s="45">
        <v>200</v>
      </c>
      <c r="U76" s="45"/>
      <c r="V76" s="46"/>
      <c r="W76" s="47"/>
      <c r="X76" s="47"/>
      <c r="Y76" s="88"/>
      <c r="Z76" s="139">
        <v>40</v>
      </c>
      <c r="AA76" s="139"/>
      <c r="AD76" s="79">
        <f>AF76*AE76*AG76/1000000</f>
        <v>0.0279</v>
      </c>
      <c r="AE76" s="83">
        <v>30</v>
      </c>
      <c r="AF76" s="82">
        <v>30</v>
      </c>
      <c r="AG76" s="83">
        <v>31</v>
      </c>
    </row>
    <row r="77" spans="1:55" s="80" customFormat="1" ht="15">
      <c r="A77" s="39"/>
      <c r="B77" s="39"/>
      <c r="C77" s="67" t="s">
        <v>76</v>
      </c>
      <c r="L77" s="40">
        <v>20</v>
      </c>
      <c r="M77" s="41">
        <v>8</v>
      </c>
      <c r="N77" s="42">
        <v>100</v>
      </c>
      <c r="O77" s="42"/>
      <c r="P77" s="42"/>
      <c r="Q77" s="82"/>
      <c r="R77" s="43">
        <v>22000</v>
      </c>
      <c r="S77" s="44">
        <v>35</v>
      </c>
      <c r="T77" s="45">
        <v>150</v>
      </c>
      <c r="U77" s="45"/>
      <c r="V77" s="46"/>
      <c r="W77" s="47"/>
      <c r="X77" s="47"/>
      <c r="Y77" s="88">
        <v>10.8</v>
      </c>
      <c r="Z77" s="139">
        <v>50</v>
      </c>
      <c r="AA77" s="139"/>
      <c r="AC77" s="6"/>
      <c r="AD77" s="146">
        <f>AF77*AE77*AG77/1000000</f>
        <v>0.04538313</v>
      </c>
      <c r="AE77" s="83">
        <v>39</v>
      </c>
      <c r="AF77" s="82">
        <v>23.7</v>
      </c>
      <c r="AG77" s="83">
        <v>49.1</v>
      </c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</row>
    <row r="78" spans="1:27" ht="15">
      <c r="A78" s="39"/>
      <c r="B78" s="39"/>
      <c r="C78" s="67" t="s">
        <v>72</v>
      </c>
      <c r="L78" s="40"/>
      <c r="M78" s="41"/>
      <c r="N78" s="42">
        <v>70</v>
      </c>
      <c r="O78" s="42"/>
      <c r="P78" s="42"/>
      <c r="Q78" s="82"/>
      <c r="R78" s="43"/>
      <c r="S78" s="153">
        <v>30</v>
      </c>
      <c r="T78" s="45">
        <v>200</v>
      </c>
      <c r="U78" s="45"/>
      <c r="V78" s="46"/>
      <c r="W78" s="47"/>
      <c r="X78" s="47"/>
      <c r="Y78" s="88">
        <v>7.9</v>
      </c>
      <c r="Z78" s="139">
        <v>40</v>
      </c>
      <c r="AA78" s="139"/>
    </row>
    <row r="79" spans="1:33" ht="15">
      <c r="A79" s="39"/>
      <c r="B79" s="39" t="s">
        <v>97</v>
      </c>
      <c r="C79" s="67" t="s">
        <v>66</v>
      </c>
      <c r="L79" s="72">
        <v>30</v>
      </c>
      <c r="M79" s="41">
        <v>12</v>
      </c>
      <c r="N79" s="42">
        <v>140</v>
      </c>
      <c r="O79" s="42"/>
      <c r="P79" s="42"/>
      <c r="Q79" s="108"/>
      <c r="R79" s="147">
        <v>8</v>
      </c>
      <c r="S79" s="44"/>
      <c r="T79" s="45"/>
      <c r="U79" s="45"/>
      <c r="V79" s="46"/>
      <c r="W79" s="47"/>
      <c r="X79" s="47"/>
      <c r="Y79" s="88"/>
      <c r="Z79" s="139">
        <v>60</v>
      </c>
      <c r="AA79" s="139"/>
      <c r="AD79" s="145"/>
      <c r="AE79" s="83"/>
      <c r="AF79" s="82"/>
      <c r="AG79" s="83"/>
    </row>
    <row r="80" spans="1:55" s="80" customFormat="1" ht="15">
      <c r="A80" s="39"/>
      <c r="B80" s="39"/>
      <c r="C80" s="67" t="s">
        <v>119</v>
      </c>
      <c r="L80" s="72">
        <v>25</v>
      </c>
      <c r="M80" s="41"/>
      <c r="N80" s="42">
        <v>100</v>
      </c>
      <c r="O80" s="42"/>
      <c r="P80" s="42"/>
      <c r="Q80" s="108"/>
      <c r="R80" s="147"/>
      <c r="S80" s="153">
        <v>32</v>
      </c>
      <c r="T80" s="45">
        <v>150</v>
      </c>
      <c r="U80" s="45"/>
      <c r="V80" s="46"/>
      <c r="W80" s="47"/>
      <c r="X80" s="47"/>
      <c r="Y80" s="88">
        <v>14.4</v>
      </c>
      <c r="Z80" s="139">
        <v>80</v>
      </c>
      <c r="AA80" s="139"/>
      <c r="AC80" s="6"/>
      <c r="AD80" s="145">
        <f>AF80*AE80*AG80/1000000</f>
        <v>0.061152</v>
      </c>
      <c r="AE80" s="83">
        <v>39</v>
      </c>
      <c r="AF80" s="82">
        <v>32</v>
      </c>
      <c r="AG80" s="83">
        <v>49</v>
      </c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</row>
    <row r="81" spans="1:36" ht="15">
      <c r="A81" s="39"/>
      <c r="B81" s="39"/>
      <c r="C81" s="67" t="s">
        <v>65</v>
      </c>
      <c r="L81" s="40">
        <v>25</v>
      </c>
      <c r="M81" s="41">
        <v>10</v>
      </c>
      <c r="N81" s="63">
        <v>100</v>
      </c>
      <c r="O81" s="63"/>
      <c r="P81" s="63"/>
      <c r="Q81" s="82"/>
      <c r="R81" s="43"/>
      <c r="S81" s="153">
        <v>32</v>
      </c>
      <c r="T81" s="45">
        <v>150</v>
      </c>
      <c r="U81" s="45"/>
      <c r="V81" s="46"/>
      <c r="W81" s="47"/>
      <c r="X81" s="47"/>
      <c r="Y81" s="88">
        <v>15</v>
      </c>
      <c r="Z81" s="139">
        <v>50</v>
      </c>
      <c r="AA81" s="139"/>
      <c r="AI81" s="9">
        <v>70</v>
      </c>
      <c r="AJ81" s="11">
        <v>150</v>
      </c>
    </row>
    <row r="82" spans="1:55" s="80" customFormat="1" ht="15">
      <c r="A82" s="39"/>
      <c r="B82" s="39" t="s">
        <v>117</v>
      </c>
      <c r="C82" s="67" t="s">
        <v>128</v>
      </c>
      <c r="L82" s="40"/>
      <c r="M82" s="41"/>
      <c r="N82" s="76">
        <v>90</v>
      </c>
      <c r="O82" s="76"/>
      <c r="P82" s="76"/>
      <c r="Q82" s="82"/>
      <c r="R82" s="43"/>
      <c r="S82" s="149">
        <v>75</v>
      </c>
      <c r="T82" s="45">
        <v>150</v>
      </c>
      <c r="U82" s="45"/>
      <c r="V82" s="46"/>
      <c r="W82" s="47"/>
      <c r="X82" s="47"/>
      <c r="Y82" s="88"/>
      <c r="Z82" s="139">
        <v>70</v>
      </c>
      <c r="AA82" s="139"/>
      <c r="AC82" s="6"/>
      <c r="AD82" s="78"/>
      <c r="AE82" s="81"/>
      <c r="AF82" s="81"/>
      <c r="AG82" s="81"/>
      <c r="AI82" s="9"/>
      <c r="AJ82" s="1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</row>
    <row r="83" spans="1:27" ht="15">
      <c r="A83" s="39"/>
      <c r="B83" s="39" t="s">
        <v>117</v>
      </c>
      <c r="C83" s="67" t="s">
        <v>71</v>
      </c>
      <c r="L83" s="40"/>
      <c r="M83" s="41"/>
      <c r="N83" s="42"/>
      <c r="O83" s="42"/>
      <c r="P83" s="42"/>
      <c r="Q83" s="82"/>
      <c r="R83" s="43"/>
      <c r="S83" s="44"/>
      <c r="T83" s="45"/>
      <c r="U83" s="45"/>
      <c r="V83" s="46"/>
      <c r="W83" s="47"/>
      <c r="X83" s="47"/>
      <c r="Y83" s="88"/>
      <c r="Z83" s="139">
        <v>40</v>
      </c>
      <c r="AA83" s="139"/>
    </row>
    <row r="84" spans="1:55" s="80" customFormat="1" ht="15">
      <c r="A84" s="39"/>
      <c r="B84" s="39"/>
      <c r="C84" s="67" t="s">
        <v>122</v>
      </c>
      <c r="L84" s="40"/>
      <c r="M84" s="41"/>
      <c r="N84" s="42"/>
      <c r="O84" s="42"/>
      <c r="P84" s="42"/>
      <c r="Q84" s="82"/>
      <c r="R84" s="43"/>
      <c r="S84" s="44"/>
      <c r="T84" s="45"/>
      <c r="U84" s="45"/>
      <c r="V84" s="46"/>
      <c r="W84" s="47"/>
      <c r="X84" s="47"/>
      <c r="Y84" s="88"/>
      <c r="Z84" s="139"/>
      <c r="AA84" s="139"/>
      <c r="AC84" s="6"/>
      <c r="AD84" s="146">
        <f>AF84*AE84*AG84/1000000</f>
        <v>0.033768</v>
      </c>
      <c r="AE84" s="83">
        <v>33.5</v>
      </c>
      <c r="AF84" s="82">
        <v>21</v>
      </c>
      <c r="AG84" s="83">
        <v>48</v>
      </c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</row>
    <row r="85" spans="1:55" s="80" customFormat="1" ht="15">
      <c r="A85" s="39"/>
      <c r="B85" s="39" t="s">
        <v>97</v>
      </c>
      <c r="C85" s="67" t="s">
        <v>120</v>
      </c>
      <c r="L85" s="40"/>
      <c r="M85" s="41"/>
      <c r="N85" s="42" t="s">
        <v>121</v>
      </c>
      <c r="O85" s="42"/>
      <c r="P85" s="42"/>
      <c r="Q85" s="82"/>
      <c r="R85" s="43">
        <v>8</v>
      </c>
      <c r="S85" s="44"/>
      <c r="T85" s="45"/>
      <c r="U85" s="45"/>
      <c r="V85" s="46"/>
      <c r="W85" s="47"/>
      <c r="X85" s="47"/>
      <c r="Y85" s="88"/>
      <c r="Z85" s="139">
        <v>90</v>
      </c>
      <c r="AA85" s="139"/>
      <c r="AC85" s="6"/>
      <c r="AD85" s="78"/>
      <c r="AE85" s="81"/>
      <c r="AF85" s="81"/>
      <c r="AG85" s="81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</row>
    <row r="86" spans="1:27" ht="15">
      <c r="A86" s="39"/>
      <c r="B86" s="39" t="s">
        <v>97</v>
      </c>
      <c r="C86" s="67" t="s">
        <v>69</v>
      </c>
      <c r="L86" s="40"/>
      <c r="M86" s="41"/>
      <c r="N86" s="42" t="s">
        <v>70</v>
      </c>
      <c r="O86" s="42"/>
      <c r="P86" s="42"/>
      <c r="Q86" s="82"/>
      <c r="R86" s="43">
        <v>8</v>
      </c>
      <c r="S86" s="44"/>
      <c r="T86" s="45"/>
      <c r="U86" s="45"/>
      <c r="V86" s="46"/>
      <c r="W86" s="47"/>
      <c r="X86" s="47"/>
      <c r="Y86" s="88"/>
      <c r="Z86" s="139">
        <v>30</v>
      </c>
      <c r="AA86" s="139"/>
    </row>
    <row r="87" spans="1:55" s="80" customFormat="1" ht="15">
      <c r="A87" s="39"/>
      <c r="B87" s="39" t="s">
        <v>97</v>
      </c>
      <c r="C87" s="67" t="s">
        <v>118</v>
      </c>
      <c r="L87" s="40"/>
      <c r="M87" s="41"/>
      <c r="N87" s="42" t="s">
        <v>121</v>
      </c>
      <c r="O87" s="42"/>
      <c r="P87" s="42"/>
      <c r="Q87" s="82"/>
      <c r="R87" s="43">
        <v>8</v>
      </c>
      <c r="S87" s="44"/>
      <c r="T87" s="45"/>
      <c r="U87" s="45"/>
      <c r="V87" s="46"/>
      <c r="W87" s="47"/>
      <c r="X87" s="47"/>
      <c r="Y87" s="88"/>
      <c r="Z87" s="139">
        <v>30</v>
      </c>
      <c r="AA87" s="139"/>
      <c r="AC87" s="6"/>
      <c r="AD87" s="78"/>
      <c r="AE87" s="81"/>
      <c r="AF87" s="81"/>
      <c r="AG87" s="8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</row>
    <row r="88" spans="1:27" ht="15">
      <c r="A88" s="39"/>
      <c r="B88" s="39" t="s">
        <v>97</v>
      </c>
      <c r="C88" s="67" t="s">
        <v>63</v>
      </c>
      <c r="L88" s="40"/>
      <c r="M88" s="41"/>
      <c r="N88" s="42"/>
      <c r="O88" s="42"/>
      <c r="P88" s="42"/>
      <c r="Q88" s="82"/>
      <c r="R88" s="43"/>
      <c r="S88" s="44"/>
      <c r="T88" s="45"/>
      <c r="U88" s="45"/>
      <c r="V88" s="46"/>
      <c r="W88" s="47"/>
      <c r="X88" s="47"/>
      <c r="Y88" s="88"/>
      <c r="Z88" s="139"/>
      <c r="AA88" s="139"/>
    </row>
    <row r="89" spans="1:55" s="80" customFormat="1" ht="15">
      <c r="A89" s="39"/>
      <c r="B89" s="39" t="s">
        <v>97</v>
      </c>
      <c r="C89" s="67" t="s">
        <v>123</v>
      </c>
      <c r="L89" s="40"/>
      <c r="M89" s="41"/>
      <c r="N89" s="42">
        <v>70</v>
      </c>
      <c r="O89" s="42"/>
      <c r="P89" s="42"/>
      <c r="Q89" s="82"/>
      <c r="R89" s="43">
        <v>8</v>
      </c>
      <c r="S89" s="44"/>
      <c r="T89" s="45"/>
      <c r="U89" s="45"/>
      <c r="V89" s="46"/>
      <c r="W89" s="47"/>
      <c r="X89" s="47"/>
      <c r="Y89" s="88"/>
      <c r="Z89" s="139"/>
      <c r="AA89" s="139"/>
      <c r="AC89" s="6"/>
      <c r="AD89" s="78"/>
      <c r="AE89" s="81"/>
      <c r="AF89" s="81"/>
      <c r="AG89" s="8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</row>
    <row r="90" spans="1:27" ht="15">
      <c r="A90" s="39"/>
      <c r="B90" s="39" t="s">
        <v>117</v>
      </c>
      <c r="C90" s="67" t="s">
        <v>59</v>
      </c>
      <c r="L90" s="40">
        <v>20</v>
      </c>
      <c r="M90" s="41">
        <v>8</v>
      </c>
      <c r="N90" s="64">
        <v>60</v>
      </c>
      <c r="O90" s="64"/>
      <c r="P90" s="64"/>
      <c r="Q90" s="82"/>
      <c r="R90" s="43">
        <v>22000</v>
      </c>
      <c r="S90" s="44">
        <v>45</v>
      </c>
      <c r="T90" s="45">
        <v>150</v>
      </c>
      <c r="U90" s="45"/>
      <c r="V90" s="46"/>
      <c r="W90" s="47"/>
      <c r="X90" s="47"/>
      <c r="Y90" s="88">
        <v>6.6</v>
      </c>
      <c r="Z90" s="139">
        <v>30</v>
      </c>
      <c r="AA90" s="139"/>
    </row>
    <row r="91" spans="1:34" ht="15">
      <c r="A91" s="39"/>
      <c r="B91" s="39" t="s">
        <v>97</v>
      </c>
      <c r="C91" s="67" t="s">
        <v>61</v>
      </c>
      <c r="D91" s="150"/>
      <c r="E91" s="150"/>
      <c r="F91" s="150"/>
      <c r="G91" s="150"/>
      <c r="H91" s="150"/>
      <c r="I91" s="150"/>
      <c r="J91" s="150"/>
      <c r="K91" s="150"/>
      <c r="L91" s="40"/>
      <c r="M91" s="41"/>
      <c r="N91" s="64">
        <v>70</v>
      </c>
      <c r="O91" s="64"/>
      <c r="P91" s="64"/>
      <c r="Q91" s="82"/>
      <c r="R91" s="43">
        <v>8</v>
      </c>
      <c r="S91" s="44"/>
      <c r="T91" s="45"/>
      <c r="U91" s="45"/>
      <c r="V91" s="46"/>
      <c r="W91" s="47"/>
      <c r="X91" s="47"/>
      <c r="Y91" s="88"/>
      <c r="Z91" s="139">
        <v>40</v>
      </c>
      <c r="AA91" s="139"/>
      <c r="AB91" s="150"/>
      <c r="AC91" s="151"/>
      <c r="AD91" s="148"/>
      <c r="AE91" s="152"/>
      <c r="AF91" s="152"/>
      <c r="AG91" s="152"/>
      <c r="AH91" s="150" t="s">
        <v>62</v>
      </c>
    </row>
    <row r="92" spans="1:55" s="80" customFormat="1" ht="15">
      <c r="A92" s="39"/>
      <c r="B92" s="39"/>
      <c r="C92" s="39" t="s">
        <v>100</v>
      </c>
      <c r="L92" s="40">
        <v>16.5</v>
      </c>
      <c r="M92" s="41"/>
      <c r="N92" s="76"/>
      <c r="O92" s="76"/>
      <c r="P92" s="76"/>
      <c r="Q92" s="82"/>
      <c r="R92" s="43"/>
      <c r="S92" s="44">
        <v>42</v>
      </c>
      <c r="T92" s="45">
        <v>200</v>
      </c>
      <c r="U92" s="45"/>
      <c r="V92" s="46"/>
      <c r="W92" s="47"/>
      <c r="X92" s="47"/>
      <c r="Y92" s="88">
        <v>4.6</v>
      </c>
      <c r="Z92" s="139">
        <v>369</v>
      </c>
      <c r="AA92" s="139">
        <v>579</v>
      </c>
      <c r="AC92" s="6"/>
      <c r="AD92" s="79">
        <f>AF92*AE92*AG92/1000000</f>
        <v>0.008</v>
      </c>
      <c r="AE92" s="83">
        <v>20</v>
      </c>
      <c r="AF92" s="82">
        <v>20</v>
      </c>
      <c r="AG92" s="83">
        <v>20</v>
      </c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</row>
    <row r="93" spans="1:55" s="80" customFormat="1" ht="15">
      <c r="A93" s="39"/>
      <c r="B93" s="39"/>
      <c r="C93" s="67" t="s">
        <v>113</v>
      </c>
      <c r="L93" s="40">
        <v>30</v>
      </c>
      <c r="M93" s="41">
        <v>12</v>
      </c>
      <c r="N93" s="63">
        <v>660</v>
      </c>
      <c r="O93" s="63"/>
      <c r="P93" s="63"/>
      <c r="Q93" s="82"/>
      <c r="R93" s="43"/>
      <c r="S93" s="44">
        <v>40</v>
      </c>
      <c r="T93" s="45">
        <v>200</v>
      </c>
      <c r="U93" s="45"/>
      <c r="V93" s="46"/>
      <c r="W93" s="47"/>
      <c r="X93" s="47"/>
      <c r="Y93" s="88">
        <v>22.2</v>
      </c>
      <c r="Z93" s="139"/>
      <c r="AA93" s="139">
        <v>685</v>
      </c>
      <c r="AC93" s="6"/>
      <c r="AD93" s="145">
        <f>AF93*AE93*AG93/1000000</f>
        <v>0.07005679999999999</v>
      </c>
      <c r="AE93" s="83">
        <v>41.9</v>
      </c>
      <c r="AF93" s="82">
        <v>40</v>
      </c>
      <c r="AG93" s="83">
        <v>41.8</v>
      </c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</row>
    <row r="94" spans="1:55" s="80" customFormat="1" ht="15">
      <c r="A94" s="39"/>
      <c r="B94" s="39"/>
      <c r="C94" s="67" t="s">
        <v>114</v>
      </c>
      <c r="L94" s="40">
        <v>25</v>
      </c>
      <c r="M94" s="41">
        <v>10</v>
      </c>
      <c r="N94" s="63">
        <v>360</v>
      </c>
      <c r="O94" s="63"/>
      <c r="P94" s="63"/>
      <c r="Q94" s="82"/>
      <c r="R94" s="43"/>
      <c r="S94" s="153">
        <v>28</v>
      </c>
      <c r="T94" s="45">
        <v>200</v>
      </c>
      <c r="U94" s="45"/>
      <c r="V94" s="46"/>
      <c r="W94" s="47"/>
      <c r="X94" s="47"/>
      <c r="Y94" s="88">
        <v>18.9</v>
      </c>
      <c r="Z94" s="139">
        <v>290</v>
      </c>
      <c r="AA94" s="139">
        <v>488</v>
      </c>
      <c r="AC94" s="6"/>
      <c r="AD94" s="145">
        <f>AF94*AE94*AG94/1000000</f>
        <v>0.05941026</v>
      </c>
      <c r="AE94" s="83">
        <v>37.8</v>
      </c>
      <c r="AF94" s="83">
        <v>31</v>
      </c>
      <c r="AG94" s="83">
        <v>50.7</v>
      </c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</row>
    <row r="95" spans="1:34" ht="15">
      <c r="A95" s="39"/>
      <c r="B95" s="39"/>
      <c r="C95" s="67" t="s">
        <v>93</v>
      </c>
      <c r="L95" s="40"/>
      <c r="M95" s="41"/>
      <c r="N95" s="76"/>
      <c r="O95" s="76"/>
      <c r="P95" s="76"/>
      <c r="Q95" s="82"/>
      <c r="R95" s="43"/>
      <c r="S95" s="44"/>
      <c r="T95" s="45"/>
      <c r="U95" s="45"/>
      <c r="V95" s="46"/>
      <c r="W95" s="47"/>
      <c r="X95" s="47"/>
      <c r="Y95" s="88"/>
      <c r="Z95" s="139"/>
      <c r="AA95" s="139"/>
      <c r="AH95" t="s">
        <v>92</v>
      </c>
    </row>
    <row r="96" spans="1:55" s="80" customFormat="1" ht="15">
      <c r="A96" s="39"/>
      <c r="B96" s="39"/>
      <c r="C96" s="67" t="s">
        <v>134</v>
      </c>
      <c r="L96" s="40">
        <v>20</v>
      </c>
      <c r="M96" s="41"/>
      <c r="N96" s="63">
        <v>260</v>
      </c>
      <c r="O96" s="63"/>
      <c r="P96" s="63"/>
      <c r="Q96" s="82"/>
      <c r="R96" s="43">
        <v>22000</v>
      </c>
      <c r="S96" s="153">
        <v>30</v>
      </c>
      <c r="T96" s="45">
        <v>200</v>
      </c>
      <c r="U96" s="45"/>
      <c r="V96" s="46"/>
      <c r="W96" s="47"/>
      <c r="X96" s="47"/>
      <c r="Y96" s="88"/>
      <c r="Z96" s="139">
        <v>300</v>
      </c>
      <c r="AA96" s="139"/>
      <c r="AC96" s="6"/>
      <c r="AD96" s="145">
        <f>AF96*AE96*AG96/1000000</f>
        <v>0.040697475</v>
      </c>
      <c r="AE96" s="83">
        <v>26.7</v>
      </c>
      <c r="AF96" s="83">
        <v>32.5</v>
      </c>
      <c r="AG96" s="83">
        <v>46.9</v>
      </c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</row>
    <row r="97" spans="1:55" s="80" customFormat="1" ht="15">
      <c r="A97" s="39"/>
      <c r="B97" s="39"/>
      <c r="C97" s="67" t="s">
        <v>131</v>
      </c>
      <c r="L97" s="40">
        <v>20</v>
      </c>
      <c r="M97" s="41"/>
      <c r="N97" s="76"/>
      <c r="O97" s="76"/>
      <c r="P97" s="76"/>
      <c r="Q97" s="82"/>
      <c r="R97" s="43"/>
      <c r="S97" s="44">
        <v>40</v>
      </c>
      <c r="T97" s="45">
        <v>150</v>
      </c>
      <c r="U97" s="45"/>
      <c r="V97" s="46"/>
      <c r="W97" s="47"/>
      <c r="X97" s="47"/>
      <c r="Y97" s="88"/>
      <c r="Z97" s="139">
        <v>120</v>
      </c>
      <c r="AA97" s="139"/>
      <c r="AC97" s="6"/>
      <c r="AD97" s="78"/>
      <c r="AE97" s="81"/>
      <c r="AF97" s="81"/>
      <c r="AG97" s="81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</row>
    <row r="98" spans="1:33" ht="15">
      <c r="A98" s="39"/>
      <c r="B98" s="39"/>
      <c r="C98" s="67" t="s">
        <v>67</v>
      </c>
      <c r="L98" s="40">
        <v>20</v>
      </c>
      <c r="M98" s="41">
        <v>8</v>
      </c>
      <c r="N98" s="63">
        <v>100</v>
      </c>
      <c r="O98" s="63"/>
      <c r="P98" s="63"/>
      <c r="Q98" s="82"/>
      <c r="R98" s="43">
        <v>22000</v>
      </c>
      <c r="S98" s="44">
        <v>40</v>
      </c>
      <c r="T98" s="45">
        <v>200</v>
      </c>
      <c r="U98" s="45"/>
      <c r="V98" s="46"/>
      <c r="W98" s="47"/>
      <c r="X98" s="47"/>
      <c r="Y98" s="88">
        <v>8.4</v>
      </c>
      <c r="Z98" s="139">
        <v>80</v>
      </c>
      <c r="AA98" s="139">
        <v>200</v>
      </c>
      <c r="AD98" s="146">
        <f>AF98*AE98*AG98/1000000</f>
        <v>0.029966700000000002</v>
      </c>
      <c r="AE98" s="83">
        <v>30.3</v>
      </c>
      <c r="AF98" s="83">
        <v>23</v>
      </c>
      <c r="AG98" s="83">
        <v>43</v>
      </c>
    </row>
    <row r="99" spans="1:33" ht="15">
      <c r="A99" s="39"/>
      <c r="B99" s="39"/>
      <c r="C99" s="67" t="s">
        <v>74</v>
      </c>
      <c r="L99" s="40">
        <v>20</v>
      </c>
      <c r="M99" s="41">
        <v>8</v>
      </c>
      <c r="N99" s="63">
        <v>200</v>
      </c>
      <c r="O99" s="63"/>
      <c r="P99" s="63"/>
      <c r="Q99" s="82"/>
      <c r="R99" s="43">
        <v>22000</v>
      </c>
      <c r="S99" s="44">
        <v>38</v>
      </c>
      <c r="T99" s="45">
        <v>200</v>
      </c>
      <c r="U99" s="45"/>
      <c r="V99" s="46"/>
      <c r="W99" s="47"/>
      <c r="X99" s="47"/>
      <c r="Y99" s="88">
        <v>7.5</v>
      </c>
      <c r="Z99" s="139">
        <v>80</v>
      </c>
      <c r="AA99" s="139">
        <v>159</v>
      </c>
      <c r="AD99" s="79">
        <f>AF99*AE99*AG99/1000000</f>
        <v>0.027016595</v>
      </c>
      <c r="AE99" s="83">
        <v>31.3</v>
      </c>
      <c r="AF99" s="83">
        <v>28.3</v>
      </c>
      <c r="AG99" s="83">
        <v>30.5</v>
      </c>
    </row>
    <row r="100" spans="1:55" s="80" customFormat="1" ht="15">
      <c r="A100" s="39"/>
      <c r="B100" s="39"/>
      <c r="C100" s="67" t="s">
        <v>111</v>
      </c>
      <c r="L100" s="40"/>
      <c r="M100" s="41"/>
      <c r="N100" s="42"/>
      <c r="O100" s="42"/>
      <c r="P100" s="42"/>
      <c r="Q100" s="82"/>
      <c r="R100" s="43"/>
      <c r="S100" s="44"/>
      <c r="T100" s="45"/>
      <c r="U100" s="45"/>
      <c r="V100" s="46"/>
      <c r="W100" s="47"/>
      <c r="X100" s="47"/>
      <c r="Y100" s="88"/>
      <c r="Z100" s="139"/>
      <c r="AA100" s="139"/>
      <c r="AC100" s="6"/>
      <c r="AD100" s="78"/>
      <c r="AE100" s="81"/>
      <c r="AF100" s="81"/>
      <c r="AG100" s="81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</row>
    <row r="101" spans="1:27" ht="15">
      <c r="A101" s="48"/>
      <c r="B101" s="48"/>
      <c r="C101" s="68" t="s">
        <v>76</v>
      </c>
      <c r="L101" s="49"/>
      <c r="M101" s="50"/>
      <c r="N101" s="51"/>
      <c r="O101" s="51"/>
      <c r="P101" s="51"/>
      <c r="Q101" s="109"/>
      <c r="R101" s="52"/>
      <c r="S101" s="53"/>
      <c r="T101" s="54"/>
      <c r="U101" s="54"/>
      <c r="V101" s="55"/>
      <c r="W101" s="56"/>
      <c r="X101" s="56"/>
      <c r="Y101" s="90"/>
      <c r="Z101" s="140"/>
      <c r="AA101" s="140"/>
    </row>
    <row r="103" spans="1:36" ht="15">
      <c r="A103" t="s">
        <v>83</v>
      </c>
      <c r="C103" s="73" t="s">
        <v>84</v>
      </c>
      <c r="N103" s="6">
        <v>120</v>
      </c>
      <c r="Q103" s="110"/>
      <c r="S103" s="9">
        <v>33</v>
      </c>
      <c r="T103" s="11">
        <v>160</v>
      </c>
      <c r="Z103" s="128">
        <v>200</v>
      </c>
      <c r="AA103" s="141">
        <v>650</v>
      </c>
      <c r="AI103" s="9">
        <v>40</v>
      </c>
      <c r="AJ103" s="11">
        <v>160</v>
      </c>
    </row>
    <row r="104" ht="15">
      <c r="Q104" s="110"/>
    </row>
    <row r="105" spans="1:33" ht="15">
      <c r="A105" s="80" t="s">
        <v>85</v>
      </c>
      <c r="C105" s="73" t="s">
        <v>86</v>
      </c>
      <c r="L105" s="95">
        <f>M105*2.54</f>
        <v>38.1</v>
      </c>
      <c r="M105" s="99">
        <v>15</v>
      </c>
      <c r="N105" s="6">
        <v>400</v>
      </c>
      <c r="O105" s="6">
        <v>600</v>
      </c>
      <c r="Q105" s="114"/>
      <c r="S105" s="9">
        <v>45</v>
      </c>
      <c r="T105" s="11">
        <v>200</v>
      </c>
      <c r="W105" s="15">
        <v>99</v>
      </c>
      <c r="Y105" s="186">
        <v>35.1</v>
      </c>
      <c r="Z105" s="185">
        <v>100</v>
      </c>
      <c r="AA105" s="128">
        <v>432</v>
      </c>
      <c r="AD105" s="145">
        <f>AE105*AF105*AG105/1000000</f>
        <v>0.1386486</v>
      </c>
      <c r="AE105" s="81">
        <v>46</v>
      </c>
      <c r="AF105" s="81">
        <v>59.1</v>
      </c>
      <c r="AG105" s="81">
        <v>51</v>
      </c>
    </row>
    <row r="106" spans="3:33" ht="15">
      <c r="C106" s="80" t="s">
        <v>192</v>
      </c>
      <c r="N106" s="6">
        <v>100</v>
      </c>
      <c r="Q106" s="110"/>
      <c r="S106" s="9">
        <v>32</v>
      </c>
      <c r="T106" s="11">
        <v>170</v>
      </c>
      <c r="Y106" s="84">
        <v>14</v>
      </c>
      <c r="Z106" s="128">
        <v>120</v>
      </c>
      <c r="AA106" s="128">
        <v>365</v>
      </c>
      <c r="AD106" s="145">
        <f>AF106*AE106*AG106/1000000</f>
        <v>0.037595375</v>
      </c>
      <c r="AE106" s="81">
        <v>33.5</v>
      </c>
      <c r="AF106" s="81">
        <v>33.5</v>
      </c>
      <c r="AG106" s="81">
        <v>33.5</v>
      </c>
    </row>
    <row r="107" spans="3:55" s="80" customFormat="1" ht="15">
      <c r="C107" s="73" t="s">
        <v>193</v>
      </c>
      <c r="L107" s="17">
        <v>25</v>
      </c>
      <c r="M107" s="26">
        <v>10</v>
      </c>
      <c r="N107" s="6">
        <v>150</v>
      </c>
      <c r="O107" s="6"/>
      <c r="P107" s="6"/>
      <c r="Q107" s="110"/>
      <c r="R107" s="18"/>
      <c r="S107" s="9">
        <v>35</v>
      </c>
      <c r="T107" s="11">
        <v>110</v>
      </c>
      <c r="U107" s="11"/>
      <c r="V107" s="13"/>
      <c r="W107" s="15" t="s">
        <v>190</v>
      </c>
      <c r="X107" s="15"/>
      <c r="Y107" s="84">
        <v>20</v>
      </c>
      <c r="Z107" s="128"/>
      <c r="AA107" s="128"/>
      <c r="AB107" s="80">
        <v>2005</v>
      </c>
      <c r="AC107" s="6"/>
      <c r="AD107" s="145">
        <f>AF107*AE107*AG107/1000000</f>
        <v>0.040293</v>
      </c>
      <c r="AE107" s="81">
        <v>33</v>
      </c>
      <c r="AF107" s="81">
        <v>33</v>
      </c>
      <c r="AG107" s="81">
        <v>37</v>
      </c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</row>
    <row r="108" ht="15">
      <c r="Q108" s="110"/>
    </row>
    <row r="109" spans="3:55" s="80" customFormat="1" ht="15">
      <c r="C109" s="80" t="s">
        <v>183</v>
      </c>
      <c r="L109" s="17"/>
      <c r="M109" s="26"/>
      <c r="N109" s="6"/>
      <c r="O109" s="6"/>
      <c r="P109" s="6"/>
      <c r="Q109" s="110"/>
      <c r="R109" s="18"/>
      <c r="S109" s="9"/>
      <c r="T109" s="11"/>
      <c r="U109" s="11"/>
      <c r="V109" s="13"/>
      <c r="W109" s="15"/>
      <c r="X109" s="15"/>
      <c r="Y109" s="84"/>
      <c r="Z109" s="128"/>
      <c r="AA109" s="128">
        <v>798</v>
      </c>
      <c r="AC109" s="6"/>
      <c r="AD109" s="78"/>
      <c r="AE109" s="81"/>
      <c r="AF109" s="81"/>
      <c r="AG109" s="81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</row>
    <row r="110" spans="3:55" s="80" customFormat="1" ht="15">
      <c r="C110" s="80" t="s">
        <v>188</v>
      </c>
      <c r="L110" s="17">
        <v>23</v>
      </c>
      <c r="M110" s="26"/>
      <c r="N110" s="6">
        <v>250</v>
      </c>
      <c r="O110" s="6"/>
      <c r="P110" s="6" t="s">
        <v>191</v>
      </c>
      <c r="Q110" s="110"/>
      <c r="R110" s="18"/>
      <c r="S110" s="9">
        <v>38</v>
      </c>
      <c r="T110" s="11">
        <v>150</v>
      </c>
      <c r="U110" s="11"/>
      <c r="V110" s="13"/>
      <c r="W110" s="15" t="s">
        <v>190</v>
      </c>
      <c r="X110" s="15"/>
      <c r="Y110" s="84">
        <v>15</v>
      </c>
      <c r="Z110" s="128"/>
      <c r="AA110" s="128">
        <v>800</v>
      </c>
      <c r="AC110" s="6"/>
      <c r="AD110" s="79">
        <f>AF110*AE110*AG110/1000000</f>
        <v>0.0182</v>
      </c>
      <c r="AE110" s="81">
        <v>25</v>
      </c>
      <c r="AF110" s="81">
        <v>28</v>
      </c>
      <c r="AG110" s="81">
        <v>26</v>
      </c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</row>
    <row r="111" spans="3:55" s="80" customFormat="1" ht="15">
      <c r="C111" s="80" t="s">
        <v>184</v>
      </c>
      <c r="L111" s="17"/>
      <c r="M111" s="26"/>
      <c r="N111" s="6"/>
      <c r="O111" s="6"/>
      <c r="P111" s="6"/>
      <c r="Q111" s="110"/>
      <c r="R111" s="18"/>
      <c r="S111" s="9"/>
      <c r="T111" s="11"/>
      <c r="U111" s="11"/>
      <c r="V111" s="13"/>
      <c r="W111" s="15"/>
      <c r="X111" s="15"/>
      <c r="Y111" s="84"/>
      <c r="Z111" s="128"/>
      <c r="AA111" s="128">
        <v>1990</v>
      </c>
      <c r="AC111" s="6"/>
      <c r="AD111" s="78"/>
      <c r="AE111" s="81"/>
      <c r="AF111" s="81"/>
      <c r="AG111" s="81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</row>
    <row r="112" spans="3:55" s="80" customFormat="1" ht="15">
      <c r="C112" s="80" t="s">
        <v>187</v>
      </c>
      <c r="L112" s="17"/>
      <c r="M112" s="26"/>
      <c r="N112" s="6"/>
      <c r="O112" s="6"/>
      <c r="P112" s="6"/>
      <c r="Q112" s="110"/>
      <c r="R112" s="18"/>
      <c r="S112" s="9"/>
      <c r="T112" s="11"/>
      <c r="U112" s="11"/>
      <c r="V112" s="13"/>
      <c r="W112" s="15"/>
      <c r="X112" s="15"/>
      <c r="Y112" s="84"/>
      <c r="Z112" s="128"/>
      <c r="AA112" s="128">
        <v>1990</v>
      </c>
      <c r="AC112" s="6"/>
      <c r="AD112" s="78"/>
      <c r="AE112" s="81"/>
      <c r="AF112" s="81"/>
      <c r="AG112" s="81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</row>
    <row r="113" spans="12:55" s="80" customFormat="1" ht="15">
      <c r="L113" s="17"/>
      <c r="M113" s="26"/>
      <c r="N113" s="6"/>
      <c r="O113" s="6"/>
      <c r="P113" s="6"/>
      <c r="Q113" s="110"/>
      <c r="R113" s="18"/>
      <c r="S113" s="9"/>
      <c r="T113" s="11"/>
      <c r="U113" s="11"/>
      <c r="V113" s="13"/>
      <c r="W113" s="15"/>
      <c r="X113" s="15"/>
      <c r="Y113" s="84"/>
      <c r="Z113" s="128"/>
      <c r="AA113" s="128"/>
      <c r="AC113" s="6"/>
      <c r="AD113" s="78"/>
      <c r="AE113" s="81"/>
      <c r="AF113" s="81"/>
      <c r="AG113" s="8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</row>
    <row r="114" spans="12:55" s="80" customFormat="1" ht="15">
      <c r="L114" s="17"/>
      <c r="M114" s="26"/>
      <c r="N114" s="6"/>
      <c r="O114" s="6"/>
      <c r="P114" s="6"/>
      <c r="Q114" s="110"/>
      <c r="R114" s="18"/>
      <c r="S114" s="9"/>
      <c r="T114" s="11"/>
      <c r="U114" s="11"/>
      <c r="V114" s="13"/>
      <c r="W114" s="15"/>
      <c r="X114" s="15"/>
      <c r="Y114" s="84"/>
      <c r="Z114" s="128"/>
      <c r="AA114" s="128"/>
      <c r="AC114" s="6"/>
      <c r="AD114" s="78"/>
      <c r="AE114" s="81"/>
      <c r="AF114" s="81"/>
      <c r="AG114" s="81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</row>
    <row r="115" spans="1:55" s="80" customFormat="1" ht="15">
      <c r="A115" s="80" t="s">
        <v>194</v>
      </c>
      <c r="C115" s="80" t="s">
        <v>195</v>
      </c>
      <c r="L115" s="17">
        <v>25.4</v>
      </c>
      <c r="M115" s="26">
        <v>10</v>
      </c>
      <c r="N115" s="6">
        <v>280</v>
      </c>
      <c r="O115" s="6"/>
      <c r="P115" s="6"/>
      <c r="Q115" s="110"/>
      <c r="R115" s="18"/>
      <c r="S115" s="9">
        <v>25</v>
      </c>
      <c r="T115" s="11">
        <v>120</v>
      </c>
      <c r="U115" s="11" t="s">
        <v>198</v>
      </c>
      <c r="V115" s="13"/>
      <c r="W115" s="15">
        <v>110</v>
      </c>
      <c r="X115" s="15"/>
      <c r="Y115" s="84">
        <v>17.7</v>
      </c>
      <c r="Z115" s="128"/>
      <c r="AA115" s="128"/>
      <c r="AC115" s="6"/>
      <c r="AD115" s="145">
        <f>AF115*AE115*AG115/1000000</f>
        <v>0.06942448799999999</v>
      </c>
      <c r="AE115" s="81">
        <v>31.8</v>
      </c>
      <c r="AF115" s="81">
        <v>45.2</v>
      </c>
      <c r="AG115" s="81">
        <v>48.3</v>
      </c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</row>
    <row r="116" spans="3:55" s="80" customFormat="1" ht="15">
      <c r="C116" s="80" t="s">
        <v>196</v>
      </c>
      <c r="L116" s="17">
        <v>25.4</v>
      </c>
      <c r="M116" s="26">
        <v>10</v>
      </c>
      <c r="N116" s="6">
        <v>200</v>
      </c>
      <c r="O116" s="6"/>
      <c r="P116" s="6"/>
      <c r="Q116" s="110"/>
      <c r="R116" s="18"/>
      <c r="S116" s="9">
        <v>27</v>
      </c>
      <c r="T116" s="11"/>
      <c r="U116" s="11"/>
      <c r="V116" s="13"/>
      <c r="W116" s="15"/>
      <c r="X116" s="15"/>
      <c r="Y116" s="84"/>
      <c r="Z116" s="128"/>
      <c r="AA116" s="128">
        <v>499</v>
      </c>
      <c r="AC116" s="6"/>
      <c r="AD116" s="78"/>
      <c r="AE116" s="81"/>
      <c r="AF116" s="81"/>
      <c r="AG116" s="81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</row>
    <row r="117" spans="3:55" s="80" customFormat="1" ht="15">
      <c r="C117" s="80" t="s">
        <v>197</v>
      </c>
      <c r="L117" s="17">
        <v>30</v>
      </c>
      <c r="M117" s="41">
        <v>12</v>
      </c>
      <c r="N117" s="6">
        <v>300</v>
      </c>
      <c r="O117" s="6"/>
      <c r="P117" s="6"/>
      <c r="Q117" s="110"/>
      <c r="R117" s="18"/>
      <c r="S117" s="9">
        <v>24</v>
      </c>
      <c r="T117" s="11"/>
      <c r="U117" s="11"/>
      <c r="V117" s="13"/>
      <c r="W117" s="15"/>
      <c r="X117" s="15"/>
      <c r="Y117" s="84"/>
      <c r="Z117" s="128"/>
      <c r="AA117" s="128">
        <v>649</v>
      </c>
      <c r="AC117" s="6"/>
      <c r="AD117" s="78"/>
      <c r="AE117" s="81"/>
      <c r="AF117" s="81"/>
      <c r="AG117" s="81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</row>
    <row r="118" spans="12:55" s="80" customFormat="1" ht="15">
      <c r="L118" s="17"/>
      <c r="M118" s="26"/>
      <c r="N118" s="6"/>
      <c r="O118" s="6"/>
      <c r="P118" s="6"/>
      <c r="Q118" s="110"/>
      <c r="R118" s="18"/>
      <c r="S118" s="9"/>
      <c r="T118" s="11"/>
      <c r="U118" s="11"/>
      <c r="V118" s="13"/>
      <c r="W118" s="15"/>
      <c r="X118" s="15"/>
      <c r="Y118" s="84"/>
      <c r="Z118" s="128"/>
      <c r="AA118" s="128"/>
      <c r="AC118" s="6"/>
      <c r="AD118" s="78"/>
      <c r="AE118" s="81"/>
      <c r="AF118" s="81"/>
      <c r="AG118" s="81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</row>
    <row r="119" spans="12:55" s="80" customFormat="1" ht="15">
      <c r="L119" s="17"/>
      <c r="M119" s="26"/>
      <c r="N119" s="6"/>
      <c r="O119" s="6"/>
      <c r="P119" s="6"/>
      <c r="Q119" s="110"/>
      <c r="R119" s="18"/>
      <c r="S119" s="9"/>
      <c r="T119" s="11"/>
      <c r="U119" s="11"/>
      <c r="V119" s="13"/>
      <c r="W119" s="15"/>
      <c r="X119" s="15"/>
      <c r="Y119" s="84"/>
      <c r="Z119" s="128"/>
      <c r="AA119" s="128"/>
      <c r="AC119" s="6"/>
      <c r="AD119" s="78"/>
      <c r="AE119" s="81"/>
      <c r="AF119" s="81"/>
      <c r="AG119" s="81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</row>
    <row r="120" spans="12:55" s="80" customFormat="1" ht="15">
      <c r="L120" s="17"/>
      <c r="M120" s="26"/>
      <c r="N120" s="6"/>
      <c r="O120" s="6"/>
      <c r="P120" s="6"/>
      <c r="Q120" s="110"/>
      <c r="R120" s="18"/>
      <c r="S120" s="9"/>
      <c r="T120" s="11"/>
      <c r="U120" s="11"/>
      <c r="V120" s="13"/>
      <c r="W120" s="15"/>
      <c r="X120" s="15"/>
      <c r="Y120" s="84"/>
      <c r="Z120" s="128"/>
      <c r="AA120" s="128"/>
      <c r="AC120" s="6"/>
      <c r="AD120" s="78"/>
      <c r="AE120" s="81"/>
      <c r="AF120" s="81"/>
      <c r="AG120" s="81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</row>
    <row r="121" spans="1:55" s="80" customFormat="1" ht="15">
      <c r="A121" s="80" t="s">
        <v>185</v>
      </c>
      <c r="L121" s="17"/>
      <c r="M121" s="26"/>
      <c r="N121" s="6"/>
      <c r="O121" s="6"/>
      <c r="P121" s="6"/>
      <c r="Q121" s="110"/>
      <c r="R121" s="18"/>
      <c r="S121" s="9"/>
      <c r="T121" s="11"/>
      <c r="U121" s="11"/>
      <c r="V121" s="13"/>
      <c r="W121" s="15"/>
      <c r="X121" s="15"/>
      <c r="Y121" s="84"/>
      <c r="Z121" s="128"/>
      <c r="AA121" s="128"/>
      <c r="AC121" s="6"/>
      <c r="AD121" s="78"/>
      <c r="AE121" s="81"/>
      <c r="AF121" s="81"/>
      <c r="AG121" s="81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</row>
    <row r="122" spans="1:55" s="80" customFormat="1" ht="15">
      <c r="A122" s="80" t="s">
        <v>186</v>
      </c>
      <c r="L122" s="17"/>
      <c r="M122" s="26"/>
      <c r="N122" s="6"/>
      <c r="O122" s="6"/>
      <c r="P122" s="6"/>
      <c r="Q122" s="110"/>
      <c r="R122" s="18"/>
      <c r="S122" s="9"/>
      <c r="T122" s="11"/>
      <c r="U122" s="11"/>
      <c r="V122" s="13"/>
      <c r="W122" s="15"/>
      <c r="X122" s="15"/>
      <c r="Y122" s="84"/>
      <c r="Z122" s="128"/>
      <c r="AA122" s="128"/>
      <c r="AC122" s="6"/>
      <c r="AD122" s="78"/>
      <c r="AE122" s="81"/>
      <c r="AF122" s="81"/>
      <c r="AG122" s="81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</row>
    <row r="123" spans="12:55" s="80" customFormat="1" ht="15">
      <c r="L123" s="17"/>
      <c r="M123" s="26"/>
      <c r="N123" s="6"/>
      <c r="O123" s="6"/>
      <c r="P123" s="6"/>
      <c r="Q123" s="110"/>
      <c r="R123" s="18"/>
      <c r="S123" s="9"/>
      <c r="T123" s="11"/>
      <c r="U123" s="11"/>
      <c r="V123" s="13"/>
      <c r="W123" s="15"/>
      <c r="X123" s="15"/>
      <c r="Y123" s="84"/>
      <c r="Z123" s="128"/>
      <c r="AA123" s="128"/>
      <c r="AC123" s="6"/>
      <c r="AD123" s="78"/>
      <c r="AE123" s="81"/>
      <c r="AF123" s="81"/>
      <c r="AG123" s="81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</row>
    <row r="124" spans="12:55" s="80" customFormat="1" ht="15">
      <c r="L124" s="17"/>
      <c r="M124" s="26"/>
      <c r="N124" s="6"/>
      <c r="O124" s="6"/>
      <c r="P124" s="6"/>
      <c r="Q124" s="110"/>
      <c r="R124" s="18"/>
      <c r="S124" s="9"/>
      <c r="T124" s="11"/>
      <c r="U124" s="11"/>
      <c r="V124" s="13"/>
      <c r="W124" s="15"/>
      <c r="X124" s="15"/>
      <c r="Y124" s="84"/>
      <c r="Z124" s="128"/>
      <c r="AA124" s="128"/>
      <c r="AC124" s="6"/>
      <c r="AD124" s="78"/>
      <c r="AE124" s="81"/>
      <c r="AF124" s="81"/>
      <c r="AG124" s="81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</row>
    <row r="125" spans="12:55" s="80" customFormat="1" ht="15">
      <c r="L125" s="17"/>
      <c r="M125" s="26"/>
      <c r="N125" s="6"/>
      <c r="O125" s="6"/>
      <c r="P125" s="6"/>
      <c r="Q125" s="110"/>
      <c r="R125" s="18"/>
      <c r="S125" s="9"/>
      <c r="T125" s="11"/>
      <c r="U125" s="11"/>
      <c r="V125" s="13"/>
      <c r="W125" s="15"/>
      <c r="X125" s="15"/>
      <c r="Y125" s="84"/>
      <c r="Z125" s="128"/>
      <c r="AA125" s="128"/>
      <c r="AC125" s="6"/>
      <c r="AD125" s="78"/>
      <c r="AE125" s="81"/>
      <c r="AF125" s="81"/>
      <c r="AG125" s="81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</row>
    <row r="126" spans="12:55" s="80" customFormat="1" ht="15">
      <c r="L126" s="17"/>
      <c r="M126" s="26"/>
      <c r="N126" s="6"/>
      <c r="O126" s="6"/>
      <c r="P126" s="6"/>
      <c r="Q126" s="110"/>
      <c r="R126" s="18"/>
      <c r="S126" s="9"/>
      <c r="T126" s="11"/>
      <c r="U126" s="11"/>
      <c r="V126" s="13"/>
      <c r="W126" s="15"/>
      <c r="X126" s="15"/>
      <c r="Y126" s="84"/>
      <c r="Z126" s="128"/>
      <c r="AA126" s="128"/>
      <c r="AC126" s="6"/>
      <c r="AD126" s="78"/>
      <c r="AE126" s="81"/>
      <c r="AF126" s="81"/>
      <c r="AG126" s="81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</row>
    <row r="129" ht="15">
      <c r="A129" s="80" t="s">
        <v>110</v>
      </c>
    </row>
    <row r="130" ht="15">
      <c r="A130" s="80" t="s">
        <v>112</v>
      </c>
    </row>
    <row r="134" ht="15">
      <c r="A134" s="80" t="s">
        <v>115</v>
      </c>
    </row>
    <row r="135" ht="15">
      <c r="A135" s="80" t="s">
        <v>135</v>
      </c>
    </row>
  </sheetData>
  <sheetProtection/>
  <mergeCells count="11">
    <mergeCell ref="AK9:AL9"/>
    <mergeCell ref="B48:B52"/>
    <mergeCell ref="L8:M8"/>
    <mergeCell ref="AI58:AJ58"/>
    <mergeCell ref="Z8:AA8"/>
    <mergeCell ref="S9:T9"/>
    <mergeCell ref="V9:W9"/>
    <mergeCell ref="AI9:AJ9"/>
    <mergeCell ref="D8:E8"/>
    <mergeCell ref="F8:I8"/>
    <mergeCell ref="N8:O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D34" sqref="D34"/>
    </sheetView>
  </sheetViews>
  <sheetFormatPr defaultColWidth="11.421875" defaultRowHeight="15"/>
  <sheetData>
    <row r="1" spans="1:26" ht="15">
      <c r="A1" s="223" t="s">
        <v>199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5">
      <c r="A2" s="313"/>
      <c r="B2" s="205" t="s">
        <v>14</v>
      </c>
      <c r="C2" s="331" t="s">
        <v>15</v>
      </c>
      <c r="D2" s="332"/>
      <c r="E2" s="349" t="s">
        <v>35</v>
      </c>
      <c r="F2" s="350"/>
      <c r="G2" s="346" t="s">
        <v>101</v>
      </c>
      <c r="H2" s="347"/>
      <c r="I2" s="348"/>
      <c r="J2" s="351" t="s">
        <v>48</v>
      </c>
      <c r="K2" s="352"/>
      <c r="L2" s="353"/>
      <c r="M2" s="307" t="s">
        <v>200</v>
      </c>
      <c r="N2" s="316" t="s">
        <v>201</v>
      </c>
      <c r="O2" s="344" t="s">
        <v>48</v>
      </c>
      <c r="P2" s="345"/>
      <c r="Q2" s="310" t="s">
        <v>17</v>
      </c>
      <c r="R2" s="323" t="s">
        <v>18</v>
      </c>
      <c r="S2" s="323"/>
      <c r="T2" s="205" t="s">
        <v>89</v>
      </c>
      <c r="U2" s="206" t="s">
        <v>91</v>
      </c>
      <c r="V2" s="207" t="s">
        <v>95</v>
      </c>
      <c r="W2" s="207" t="s">
        <v>94</v>
      </c>
      <c r="X2" s="207" t="s">
        <v>96</v>
      </c>
      <c r="Y2" s="238"/>
      <c r="Z2" s="238"/>
    </row>
    <row r="3" spans="1:26" ht="15">
      <c r="A3" s="225"/>
      <c r="B3" s="225"/>
      <c r="C3" s="311"/>
      <c r="D3" s="312"/>
      <c r="E3" s="284" t="s">
        <v>98</v>
      </c>
      <c r="F3" s="227" t="s">
        <v>202</v>
      </c>
      <c r="G3" s="236" t="s">
        <v>203</v>
      </c>
      <c r="H3" s="199" t="s">
        <v>204</v>
      </c>
      <c r="I3" s="201" t="s">
        <v>101</v>
      </c>
      <c r="J3" s="333"/>
      <c r="K3" s="354"/>
      <c r="L3" s="334"/>
      <c r="M3" s="308" t="s">
        <v>205</v>
      </c>
      <c r="N3" s="315"/>
      <c r="O3" s="333" t="s">
        <v>206</v>
      </c>
      <c r="P3" s="334"/>
      <c r="Q3" s="309"/>
      <c r="R3" s="202" t="s">
        <v>19</v>
      </c>
      <c r="S3" s="202" t="s">
        <v>20</v>
      </c>
      <c r="T3" s="203"/>
      <c r="U3" s="220" t="s">
        <v>109</v>
      </c>
      <c r="V3" s="204"/>
      <c r="W3" s="204"/>
      <c r="X3" s="204"/>
      <c r="Y3" s="203"/>
      <c r="Z3" s="239" t="s">
        <v>207</v>
      </c>
    </row>
    <row r="4" spans="1:26" ht="15">
      <c r="A4" s="335" t="s">
        <v>208</v>
      </c>
      <c r="B4" s="193" t="s">
        <v>209</v>
      </c>
      <c r="C4" s="277"/>
      <c r="D4" s="278"/>
      <c r="E4" s="285"/>
      <c r="F4" s="286"/>
      <c r="G4" s="291"/>
      <c r="H4" s="241"/>
      <c r="I4" s="292"/>
      <c r="J4" s="298"/>
      <c r="K4" s="242"/>
      <c r="L4" s="299"/>
      <c r="M4" s="243"/>
      <c r="N4" s="243"/>
      <c r="O4" s="298"/>
      <c r="P4" s="304"/>
      <c r="Q4" s="269"/>
      <c r="R4" s="266"/>
      <c r="S4" s="217"/>
      <c r="T4" s="240"/>
      <c r="U4" s="264"/>
      <c r="V4" s="271"/>
      <c r="W4" s="244"/>
      <c r="X4" s="272"/>
      <c r="Y4" s="240"/>
      <c r="Z4" s="252"/>
    </row>
    <row r="5" spans="1:26" ht="15">
      <c r="A5" s="336"/>
      <c r="B5" s="194" t="s">
        <v>210</v>
      </c>
      <c r="C5" s="279"/>
      <c r="D5" s="280"/>
      <c r="E5" s="287"/>
      <c r="F5" s="288"/>
      <c r="G5" s="293"/>
      <c r="H5" s="246"/>
      <c r="I5" s="294"/>
      <c r="J5" s="300"/>
      <c r="K5" s="192"/>
      <c r="L5" s="301"/>
      <c r="M5" s="234"/>
      <c r="N5" s="234"/>
      <c r="O5" s="300"/>
      <c r="P5" s="305"/>
      <c r="Q5" s="215"/>
      <c r="R5" s="267"/>
      <c r="S5" s="218"/>
      <c r="T5" s="245"/>
      <c r="U5" s="210"/>
      <c r="V5" s="273"/>
      <c r="W5" s="247"/>
      <c r="X5" s="274"/>
      <c r="Y5" s="245"/>
      <c r="Z5" s="253"/>
    </row>
    <row r="6" spans="1:26" ht="15">
      <c r="A6" s="336"/>
      <c r="B6" s="194" t="s">
        <v>211</v>
      </c>
      <c r="C6" s="279"/>
      <c r="D6" s="280"/>
      <c r="E6" s="287"/>
      <c r="F6" s="288"/>
      <c r="G6" s="293"/>
      <c r="H6" s="246"/>
      <c r="I6" s="294"/>
      <c r="J6" s="300"/>
      <c r="K6" s="192"/>
      <c r="L6" s="301"/>
      <c r="M6" s="234"/>
      <c r="N6" s="234"/>
      <c r="O6" s="300"/>
      <c r="P6" s="305"/>
      <c r="Q6" s="215"/>
      <c r="R6" s="267"/>
      <c r="S6" s="218"/>
      <c r="T6" s="245"/>
      <c r="U6" s="210"/>
      <c r="V6" s="273"/>
      <c r="W6" s="247"/>
      <c r="X6" s="274"/>
      <c r="Y6" s="245"/>
      <c r="Z6" s="253"/>
    </row>
    <row r="7" spans="1:26" ht="15">
      <c r="A7" s="336"/>
      <c r="B7" s="195" t="s">
        <v>212</v>
      </c>
      <c r="C7" s="281"/>
      <c r="D7" s="282"/>
      <c r="E7" s="289"/>
      <c r="F7" s="290"/>
      <c r="G7" s="295"/>
      <c r="H7" s="249"/>
      <c r="I7" s="296"/>
      <c r="J7" s="302"/>
      <c r="K7" s="229"/>
      <c r="L7" s="303"/>
      <c r="M7" s="233"/>
      <c r="N7" s="233"/>
      <c r="O7" s="302"/>
      <c r="P7" s="306"/>
      <c r="Q7" s="270"/>
      <c r="R7" s="268"/>
      <c r="S7" s="219"/>
      <c r="T7" s="248"/>
      <c r="U7" s="214"/>
      <c r="V7" s="275"/>
      <c r="W7" s="250"/>
      <c r="X7" s="276"/>
      <c r="Y7" s="248"/>
      <c r="Z7" s="224"/>
    </row>
    <row r="8" spans="1:26" ht="15">
      <c r="A8" s="336"/>
      <c r="B8" s="194" t="s">
        <v>213</v>
      </c>
      <c r="C8" s="279">
        <v>45.7</v>
      </c>
      <c r="D8" s="280">
        <v>18</v>
      </c>
      <c r="E8" s="287">
        <v>1250</v>
      </c>
      <c r="F8" s="288">
        <v>3000</v>
      </c>
      <c r="G8" s="293">
        <v>386</v>
      </c>
      <c r="H8" s="246">
        <v>10.8</v>
      </c>
      <c r="I8" s="294">
        <v>7.62</v>
      </c>
      <c r="J8" s="300">
        <v>14</v>
      </c>
      <c r="K8" s="192">
        <v>120</v>
      </c>
      <c r="L8" s="301">
        <v>3</v>
      </c>
      <c r="M8" s="234"/>
      <c r="N8" s="234" t="s">
        <v>214</v>
      </c>
      <c r="O8" s="300"/>
      <c r="P8" s="305"/>
      <c r="Q8" s="215">
        <v>54</v>
      </c>
      <c r="R8" s="267"/>
      <c r="S8" s="218"/>
      <c r="T8" s="245"/>
      <c r="U8" s="213">
        <v>0.153468</v>
      </c>
      <c r="V8" s="273">
        <v>58</v>
      </c>
      <c r="W8" s="247">
        <v>54</v>
      </c>
      <c r="X8" s="274">
        <v>49</v>
      </c>
      <c r="Y8" s="245"/>
      <c r="Z8" s="253"/>
    </row>
    <row r="9" spans="1:26" ht="15">
      <c r="A9" s="336"/>
      <c r="B9" s="194" t="s">
        <v>215</v>
      </c>
      <c r="C9" s="279">
        <v>45.7</v>
      </c>
      <c r="D9" s="280">
        <v>18</v>
      </c>
      <c r="E9" s="287">
        <v>2500</v>
      </c>
      <c r="F9" s="288">
        <v>6000</v>
      </c>
      <c r="G9" s="293">
        <v>386</v>
      </c>
      <c r="H9" s="246">
        <v>26.08</v>
      </c>
      <c r="I9" s="294">
        <v>7.62</v>
      </c>
      <c r="J9" s="300">
        <v>15</v>
      </c>
      <c r="K9" s="192">
        <v>120</v>
      </c>
      <c r="L9" s="301">
        <v>3</v>
      </c>
      <c r="M9" s="234"/>
      <c r="N9" s="234" t="s">
        <v>214</v>
      </c>
      <c r="O9" s="300"/>
      <c r="P9" s="305"/>
      <c r="Q9" s="215">
        <v>204</v>
      </c>
      <c r="R9" s="267"/>
      <c r="S9" s="218"/>
      <c r="T9" s="245"/>
      <c r="U9" s="213">
        <v>0.31161</v>
      </c>
      <c r="V9" s="273">
        <v>102</v>
      </c>
      <c r="W9" s="247">
        <v>65</v>
      </c>
      <c r="X9" s="274">
        <v>47</v>
      </c>
      <c r="Y9" s="245"/>
      <c r="Z9" s="253"/>
    </row>
    <row r="10" spans="1:26" ht="15">
      <c r="A10" s="336"/>
      <c r="B10" s="194"/>
      <c r="C10" s="283">
        <v>30.48</v>
      </c>
      <c r="D10" s="314">
        <v>15</v>
      </c>
      <c r="E10" s="287"/>
      <c r="F10" s="288"/>
      <c r="G10" s="297">
        <v>246.4</v>
      </c>
      <c r="H10" s="246"/>
      <c r="I10" s="294"/>
      <c r="J10" s="300"/>
      <c r="K10" s="192"/>
      <c r="L10" s="301"/>
      <c r="M10" s="234"/>
      <c r="N10" s="234"/>
      <c r="O10" s="300"/>
      <c r="P10" s="305"/>
      <c r="Q10" s="215"/>
      <c r="R10" s="267"/>
      <c r="S10" s="218"/>
      <c r="T10" s="245"/>
      <c r="U10" s="210"/>
      <c r="V10" s="273"/>
      <c r="W10" s="247"/>
      <c r="X10" s="274"/>
      <c r="Y10" s="245"/>
      <c r="Z10" s="253"/>
    </row>
    <row r="11" spans="1:26" ht="15">
      <c r="A11" s="336"/>
      <c r="B11" s="194" t="s">
        <v>216</v>
      </c>
      <c r="C11" s="279"/>
      <c r="D11" s="280"/>
      <c r="E11" s="287"/>
      <c r="F11" s="288"/>
      <c r="G11" s="293"/>
      <c r="H11" s="246"/>
      <c r="I11" s="294"/>
      <c r="J11" s="300"/>
      <c r="K11" s="192"/>
      <c r="L11" s="301"/>
      <c r="M11" s="234"/>
      <c r="N11" s="234"/>
      <c r="O11" s="300"/>
      <c r="P11" s="305"/>
      <c r="Q11" s="215"/>
      <c r="R11" s="267">
        <v>2600</v>
      </c>
      <c r="S11" s="218"/>
      <c r="T11" s="245">
        <v>2006</v>
      </c>
      <c r="U11" s="210"/>
      <c r="V11" s="273"/>
      <c r="W11" s="247"/>
      <c r="X11" s="274"/>
      <c r="Y11" s="245"/>
      <c r="Z11" s="253"/>
    </row>
    <row r="12" spans="1:26" ht="15">
      <c r="A12" s="336"/>
      <c r="B12" s="194" t="s">
        <v>217</v>
      </c>
      <c r="C12" s="279"/>
      <c r="D12" s="280"/>
      <c r="E12" s="287"/>
      <c r="F12" s="288"/>
      <c r="G12" s="293"/>
      <c r="H12" s="246"/>
      <c r="I12" s="294"/>
      <c r="J12" s="300"/>
      <c r="K12" s="192"/>
      <c r="L12" s="301"/>
      <c r="M12" s="234"/>
      <c r="N12" s="234"/>
      <c r="O12" s="300"/>
      <c r="P12" s="305"/>
      <c r="Q12" s="215"/>
      <c r="R12" s="267"/>
      <c r="S12" s="218">
        <v>2000</v>
      </c>
      <c r="T12" s="245"/>
      <c r="U12" s="210"/>
      <c r="V12" s="273"/>
      <c r="W12" s="247"/>
      <c r="X12" s="274"/>
      <c r="Y12" s="245"/>
      <c r="Z12" s="253"/>
    </row>
    <row r="13" spans="1:26" ht="15">
      <c r="A13" s="336"/>
      <c r="B13" s="194" t="s">
        <v>218</v>
      </c>
      <c r="C13" s="279">
        <v>38.1</v>
      </c>
      <c r="D13" s="280">
        <v>15</v>
      </c>
      <c r="E13" s="287">
        <v>1250</v>
      </c>
      <c r="F13" s="288">
        <v>3000</v>
      </c>
      <c r="G13" s="293">
        <v>322</v>
      </c>
      <c r="H13" s="246">
        <v>10.8</v>
      </c>
      <c r="I13" s="294">
        <v>7.62</v>
      </c>
      <c r="J13" s="300">
        <v>15</v>
      </c>
      <c r="K13" s="192">
        <v>120</v>
      </c>
      <c r="L13" s="301">
        <v>3</v>
      </c>
      <c r="M13" s="234"/>
      <c r="N13" s="234"/>
      <c r="O13" s="300"/>
      <c r="P13" s="305"/>
      <c r="Q13" s="215">
        <v>45</v>
      </c>
      <c r="R13" s="267"/>
      <c r="S13" s="218"/>
      <c r="T13" s="245"/>
      <c r="U13" s="213">
        <v>0.10557</v>
      </c>
      <c r="V13" s="273">
        <v>51</v>
      </c>
      <c r="W13" s="247">
        <v>46</v>
      </c>
      <c r="X13" s="274">
        <v>45</v>
      </c>
      <c r="Y13" s="245"/>
      <c r="Z13" s="253"/>
    </row>
    <row r="14" spans="1:26" ht="15">
      <c r="A14" s="336"/>
      <c r="B14" s="194" t="s">
        <v>219</v>
      </c>
      <c r="C14" s="279">
        <v>30.4</v>
      </c>
      <c r="D14" s="280">
        <v>12</v>
      </c>
      <c r="E14" s="287">
        <v>1250</v>
      </c>
      <c r="F14" s="288">
        <v>3000</v>
      </c>
      <c r="G14" s="293">
        <v>246</v>
      </c>
      <c r="H14" s="246">
        <v>8.9</v>
      </c>
      <c r="I14" s="294">
        <v>7.62</v>
      </c>
      <c r="J14" s="300">
        <v>17</v>
      </c>
      <c r="K14" s="192">
        <v>120</v>
      </c>
      <c r="L14" s="301">
        <v>3</v>
      </c>
      <c r="M14" s="234"/>
      <c r="N14" s="234"/>
      <c r="O14" s="300"/>
      <c r="P14" s="305"/>
      <c r="Q14" s="215">
        <v>30</v>
      </c>
      <c r="R14" s="267"/>
      <c r="S14" s="218"/>
      <c r="T14" s="245"/>
      <c r="U14" s="213">
        <v>0.051948</v>
      </c>
      <c r="V14" s="273">
        <v>37</v>
      </c>
      <c r="W14" s="247">
        <v>36</v>
      </c>
      <c r="X14" s="274">
        <v>39</v>
      </c>
      <c r="Y14" s="245"/>
      <c r="Z14" s="253"/>
    </row>
    <row r="15" spans="1:26" ht="15">
      <c r="A15" s="337"/>
      <c r="B15" s="194" t="s">
        <v>220</v>
      </c>
      <c r="C15" s="279">
        <v>25</v>
      </c>
      <c r="D15" s="280">
        <v>10</v>
      </c>
      <c r="E15" s="287">
        <v>1250</v>
      </c>
      <c r="F15" s="288">
        <v>3000</v>
      </c>
      <c r="G15" s="293">
        <v>203</v>
      </c>
      <c r="H15" s="246">
        <v>8.9</v>
      </c>
      <c r="I15" s="294">
        <v>7.6</v>
      </c>
      <c r="J15" s="300">
        <v>18</v>
      </c>
      <c r="K15" s="192">
        <v>120</v>
      </c>
      <c r="L15" s="301">
        <v>3</v>
      </c>
      <c r="M15" s="234"/>
      <c r="N15" s="234"/>
      <c r="O15" s="300"/>
      <c r="P15" s="305"/>
      <c r="Q15" s="215">
        <v>26</v>
      </c>
      <c r="R15" s="267"/>
      <c r="S15" s="218">
        <v>3440</v>
      </c>
      <c r="T15" s="245"/>
      <c r="U15" s="265">
        <v>0.0306</v>
      </c>
      <c r="V15" s="273">
        <v>30</v>
      </c>
      <c r="W15" s="247">
        <v>30</v>
      </c>
      <c r="X15" s="274">
        <v>34</v>
      </c>
      <c r="Y15" s="245"/>
      <c r="Z15" s="253"/>
    </row>
    <row r="16" spans="1:26" ht="15">
      <c r="A16" s="338" t="s">
        <v>208</v>
      </c>
      <c r="B16" s="193" t="s">
        <v>221</v>
      </c>
      <c r="C16" s="277">
        <v>30.4</v>
      </c>
      <c r="D16" s="278">
        <v>11.968503937007874</v>
      </c>
      <c r="E16" s="285">
        <v>1200</v>
      </c>
      <c r="F16" s="286">
        <v>2400</v>
      </c>
      <c r="G16" s="291">
        <v>246</v>
      </c>
      <c r="H16" s="241">
        <v>10.8</v>
      </c>
      <c r="I16" s="292">
        <v>7.62</v>
      </c>
      <c r="J16" s="298">
        <v>23</v>
      </c>
      <c r="K16" s="242">
        <v>120</v>
      </c>
      <c r="L16" s="299">
        <v>3</v>
      </c>
      <c r="M16" s="243">
        <v>5</v>
      </c>
      <c r="N16" s="243"/>
      <c r="O16" s="298">
        <v>13</v>
      </c>
      <c r="P16" s="304">
        <v>240</v>
      </c>
      <c r="Q16" s="269">
        <v>22</v>
      </c>
      <c r="R16" s="266"/>
      <c r="S16" s="217">
        <v>1990</v>
      </c>
      <c r="T16" s="240"/>
      <c r="U16" s="230">
        <v>0.06875442</v>
      </c>
      <c r="V16" s="271">
        <v>37.8</v>
      </c>
      <c r="W16" s="244">
        <v>38.7</v>
      </c>
      <c r="X16" s="272">
        <v>47</v>
      </c>
      <c r="Y16" s="240"/>
      <c r="Z16" s="252"/>
    </row>
    <row r="17" spans="1:26" ht="15">
      <c r="A17" s="339"/>
      <c r="B17" s="194" t="s">
        <v>222</v>
      </c>
      <c r="C17" s="279">
        <v>25.4</v>
      </c>
      <c r="D17" s="280">
        <v>10</v>
      </c>
      <c r="E17" s="287">
        <v>1200</v>
      </c>
      <c r="F17" s="288">
        <v>2400</v>
      </c>
      <c r="G17" s="293">
        <v>203</v>
      </c>
      <c r="H17" s="246">
        <v>10.8</v>
      </c>
      <c r="I17" s="294">
        <v>7.62</v>
      </c>
      <c r="J17" s="300">
        <v>23</v>
      </c>
      <c r="K17" s="192">
        <v>120</v>
      </c>
      <c r="L17" s="301">
        <v>3</v>
      </c>
      <c r="M17" s="234">
        <v>5</v>
      </c>
      <c r="N17" s="234"/>
      <c r="O17" s="300">
        <v>13</v>
      </c>
      <c r="P17" s="305">
        <v>240</v>
      </c>
      <c r="Q17" s="215">
        <v>20</v>
      </c>
      <c r="R17" s="267">
        <v>1290</v>
      </c>
      <c r="S17" s="218">
        <v>1690</v>
      </c>
      <c r="T17" s="245"/>
      <c r="U17" s="213">
        <v>0.04595514</v>
      </c>
      <c r="V17" s="273">
        <v>33</v>
      </c>
      <c r="W17" s="247">
        <v>34.3</v>
      </c>
      <c r="X17" s="274">
        <v>40.6</v>
      </c>
      <c r="Y17" s="245"/>
      <c r="Z17" s="253"/>
    </row>
    <row r="18" spans="1:26" ht="15">
      <c r="A18" s="339"/>
      <c r="B18" s="194" t="s">
        <v>223</v>
      </c>
      <c r="C18" s="279">
        <v>20</v>
      </c>
      <c r="D18" s="280">
        <v>8</v>
      </c>
      <c r="E18" s="287">
        <v>1200</v>
      </c>
      <c r="F18" s="288">
        <v>2400</v>
      </c>
      <c r="G18" s="293">
        <v>165</v>
      </c>
      <c r="H18" s="246">
        <v>6.35</v>
      </c>
      <c r="I18" s="294">
        <v>5</v>
      </c>
      <c r="J18" s="300">
        <v>28</v>
      </c>
      <c r="K18" s="192">
        <v>120</v>
      </c>
      <c r="L18" s="301">
        <v>3</v>
      </c>
      <c r="M18" s="234">
        <v>5</v>
      </c>
      <c r="N18" s="234"/>
      <c r="O18" s="300">
        <v>16</v>
      </c>
      <c r="P18" s="305">
        <v>240</v>
      </c>
      <c r="Q18" s="215">
        <v>15</v>
      </c>
      <c r="R18" s="267"/>
      <c r="S18" s="218">
        <v>1150</v>
      </c>
      <c r="T18" s="245"/>
      <c r="U18" s="213">
        <v>0.026614560000000002</v>
      </c>
      <c r="V18" s="273">
        <v>26.7</v>
      </c>
      <c r="W18" s="247">
        <v>28</v>
      </c>
      <c r="X18" s="274">
        <v>35.6</v>
      </c>
      <c r="Y18" s="245"/>
      <c r="Z18" s="253"/>
    </row>
    <row r="19" spans="1:26" ht="15">
      <c r="A19" s="340"/>
      <c r="B19" s="195" t="s">
        <v>224</v>
      </c>
      <c r="C19" s="281">
        <v>20</v>
      </c>
      <c r="D19" s="282">
        <v>8</v>
      </c>
      <c r="E19" s="289">
        <v>1000</v>
      </c>
      <c r="F19" s="290">
        <v>2000</v>
      </c>
      <c r="G19" s="295">
        <v>165</v>
      </c>
      <c r="H19" s="249">
        <v>5.76</v>
      </c>
      <c r="I19" s="296"/>
      <c r="J19" s="302">
        <v>28</v>
      </c>
      <c r="K19" s="229">
        <v>120</v>
      </c>
      <c r="L19" s="303">
        <v>3</v>
      </c>
      <c r="M19" s="233">
        <v>5</v>
      </c>
      <c r="N19" s="233"/>
      <c r="O19" s="302"/>
      <c r="P19" s="306"/>
      <c r="Q19" s="270">
        <v>14</v>
      </c>
      <c r="R19" s="268">
        <v>400</v>
      </c>
      <c r="S19" s="219"/>
      <c r="T19" s="248"/>
      <c r="U19" s="226">
        <v>0.023166</v>
      </c>
      <c r="V19" s="275">
        <v>27</v>
      </c>
      <c r="W19" s="250">
        <v>26</v>
      </c>
      <c r="X19" s="276">
        <v>33</v>
      </c>
      <c r="Y19" s="248"/>
      <c r="Z19" s="224"/>
    </row>
    <row r="20" spans="1:26" ht="15">
      <c r="A20" s="341" t="s">
        <v>225</v>
      </c>
      <c r="B20" s="254" t="s">
        <v>226</v>
      </c>
      <c r="C20" s="277">
        <v>38</v>
      </c>
      <c r="D20" s="278">
        <v>15</v>
      </c>
      <c r="E20" s="285">
        <v>750</v>
      </c>
      <c r="F20" s="286">
        <v>1500</v>
      </c>
      <c r="G20" s="291"/>
      <c r="H20" s="241"/>
      <c r="I20" s="292"/>
      <c r="J20" s="298">
        <v>23</v>
      </c>
      <c r="K20" s="242">
        <v>120</v>
      </c>
      <c r="L20" s="299">
        <v>3</v>
      </c>
      <c r="M20" s="243"/>
      <c r="N20" s="243"/>
      <c r="O20" s="298"/>
      <c r="P20" s="304"/>
      <c r="Q20" s="269">
        <v>34</v>
      </c>
      <c r="R20" s="266"/>
      <c r="S20" s="217"/>
      <c r="T20" s="240"/>
      <c r="U20" s="264">
        <v>0.140561694</v>
      </c>
      <c r="V20" s="271">
        <v>54.6</v>
      </c>
      <c r="W20" s="244">
        <v>48.3</v>
      </c>
      <c r="X20" s="272">
        <v>53.3</v>
      </c>
      <c r="Y20" s="240" t="s">
        <v>227</v>
      </c>
      <c r="Z20" s="252"/>
    </row>
    <row r="21" spans="1:26" ht="15">
      <c r="A21" s="342"/>
      <c r="B21" s="255" t="s">
        <v>228</v>
      </c>
      <c r="C21" s="279">
        <v>30.5</v>
      </c>
      <c r="D21" s="280">
        <v>12</v>
      </c>
      <c r="E21" s="287">
        <v>225</v>
      </c>
      <c r="F21" s="288">
        <v>450</v>
      </c>
      <c r="G21" s="293"/>
      <c r="H21" s="246"/>
      <c r="I21" s="294"/>
      <c r="J21" s="300">
        <v>25</v>
      </c>
      <c r="K21" s="192">
        <v>120</v>
      </c>
      <c r="L21" s="301">
        <v>3</v>
      </c>
      <c r="M21" s="234"/>
      <c r="N21" s="234"/>
      <c r="O21" s="300"/>
      <c r="P21" s="305"/>
      <c r="Q21" s="215">
        <v>26</v>
      </c>
      <c r="R21" s="267">
        <v>799</v>
      </c>
      <c r="S21" s="218">
        <v>890</v>
      </c>
      <c r="T21" s="245"/>
      <c r="U21" s="211">
        <v>0.08631084800000001</v>
      </c>
      <c r="V21" s="273">
        <v>41.6</v>
      </c>
      <c r="W21" s="247">
        <v>45.4</v>
      </c>
      <c r="X21" s="274">
        <v>45.7</v>
      </c>
      <c r="Y21" s="245"/>
      <c r="Z21" s="253"/>
    </row>
    <row r="22" spans="1:26" ht="15">
      <c r="A22" s="342"/>
      <c r="B22" s="255" t="s">
        <v>229</v>
      </c>
      <c r="C22" s="279">
        <v>25.4</v>
      </c>
      <c r="D22" s="280">
        <v>10</v>
      </c>
      <c r="E22" s="287">
        <v>195</v>
      </c>
      <c r="F22" s="288">
        <v>390</v>
      </c>
      <c r="G22" s="293"/>
      <c r="H22" s="246"/>
      <c r="I22" s="294"/>
      <c r="J22" s="300">
        <v>28</v>
      </c>
      <c r="K22" s="192">
        <v>120</v>
      </c>
      <c r="L22" s="301">
        <v>3</v>
      </c>
      <c r="M22" s="234"/>
      <c r="N22" s="234"/>
      <c r="O22" s="300"/>
      <c r="P22" s="305"/>
      <c r="Q22" s="215">
        <v>23</v>
      </c>
      <c r="R22" s="267"/>
      <c r="S22" s="218">
        <v>690</v>
      </c>
      <c r="T22" s="245"/>
      <c r="U22" s="211">
        <v>0.070888725</v>
      </c>
      <c r="V22" s="273">
        <v>38.7</v>
      </c>
      <c r="W22" s="247">
        <v>42.5</v>
      </c>
      <c r="X22" s="274">
        <v>43.1</v>
      </c>
      <c r="Y22" s="245"/>
      <c r="Z22" s="253"/>
    </row>
    <row r="23" spans="1:26" ht="15">
      <c r="A23" s="342"/>
      <c r="B23" s="256" t="s">
        <v>230</v>
      </c>
      <c r="C23" s="281">
        <v>20.3</v>
      </c>
      <c r="D23" s="282">
        <v>8</v>
      </c>
      <c r="E23" s="289">
        <v>180</v>
      </c>
      <c r="F23" s="290">
        <v>360</v>
      </c>
      <c r="G23" s="295"/>
      <c r="H23" s="249"/>
      <c r="I23" s="296"/>
      <c r="J23" s="302">
        <v>32</v>
      </c>
      <c r="K23" s="229">
        <v>120</v>
      </c>
      <c r="L23" s="303">
        <v>3</v>
      </c>
      <c r="M23" s="233"/>
      <c r="N23" s="233"/>
      <c r="O23" s="302"/>
      <c r="P23" s="306"/>
      <c r="Q23" s="270">
        <v>18</v>
      </c>
      <c r="R23" s="268"/>
      <c r="S23" s="219">
        <v>570</v>
      </c>
      <c r="T23" s="248"/>
      <c r="U23" s="265">
        <v>0.046878048000000005</v>
      </c>
      <c r="V23" s="275">
        <v>33.7</v>
      </c>
      <c r="W23" s="250">
        <v>36.8</v>
      </c>
      <c r="X23" s="276">
        <v>37.8</v>
      </c>
      <c r="Y23" s="248"/>
      <c r="Z23" s="224"/>
    </row>
    <row r="24" spans="1:26" ht="15">
      <c r="A24" s="342"/>
      <c r="B24" s="254" t="s">
        <v>231</v>
      </c>
      <c r="C24" s="277">
        <v>38</v>
      </c>
      <c r="D24" s="278">
        <v>15</v>
      </c>
      <c r="E24" s="285">
        <v>750</v>
      </c>
      <c r="F24" s="286">
        <v>1500</v>
      </c>
      <c r="G24" s="291">
        <v>322</v>
      </c>
      <c r="H24" s="241">
        <v>2.2</v>
      </c>
      <c r="I24" s="292"/>
      <c r="J24" s="298">
        <v>23</v>
      </c>
      <c r="K24" s="242">
        <v>120</v>
      </c>
      <c r="L24" s="299">
        <v>3</v>
      </c>
      <c r="M24" s="243"/>
      <c r="N24" s="243"/>
      <c r="O24" s="298">
        <v>14.24</v>
      </c>
      <c r="P24" s="304">
        <v>120</v>
      </c>
      <c r="Q24" s="269">
        <v>34</v>
      </c>
      <c r="R24" s="266"/>
      <c r="S24" s="217"/>
      <c r="T24" s="240"/>
      <c r="U24" s="208">
        <v>0.128367187</v>
      </c>
      <c r="V24" s="271">
        <v>45.7</v>
      </c>
      <c r="W24" s="244">
        <v>53.3</v>
      </c>
      <c r="X24" s="272">
        <v>52.7</v>
      </c>
      <c r="Y24" s="240" t="s">
        <v>232</v>
      </c>
      <c r="Z24" s="252"/>
    </row>
    <row r="25" spans="1:26" ht="15">
      <c r="A25" s="342"/>
      <c r="B25" s="255" t="s">
        <v>233</v>
      </c>
      <c r="C25" s="279">
        <v>30.5</v>
      </c>
      <c r="D25" s="280">
        <v>12</v>
      </c>
      <c r="E25" s="287">
        <v>225</v>
      </c>
      <c r="F25" s="288">
        <v>450</v>
      </c>
      <c r="G25" s="293">
        <v>305</v>
      </c>
      <c r="H25" s="246">
        <v>1.75</v>
      </c>
      <c r="I25" s="294"/>
      <c r="J25" s="300">
        <v>25</v>
      </c>
      <c r="K25" s="192">
        <v>120</v>
      </c>
      <c r="L25" s="301"/>
      <c r="M25" s="234"/>
      <c r="N25" s="234"/>
      <c r="O25" s="300">
        <v>14.6</v>
      </c>
      <c r="P25" s="305">
        <v>240</v>
      </c>
      <c r="Q25" s="215">
        <v>28</v>
      </c>
      <c r="R25" s="267"/>
      <c r="S25" s="218"/>
      <c r="T25" s="245"/>
      <c r="U25" s="211">
        <v>0.086187915</v>
      </c>
      <c r="V25" s="273">
        <v>38.1</v>
      </c>
      <c r="W25" s="247">
        <v>45.7</v>
      </c>
      <c r="X25" s="274">
        <v>49.5</v>
      </c>
      <c r="Y25" s="245"/>
      <c r="Z25" s="253"/>
    </row>
    <row r="26" spans="1:26" ht="15">
      <c r="A26" s="342"/>
      <c r="B26" s="255" t="s">
        <v>234</v>
      </c>
      <c r="C26" s="279">
        <v>25</v>
      </c>
      <c r="D26" s="280">
        <v>10</v>
      </c>
      <c r="E26" s="287">
        <v>195</v>
      </c>
      <c r="F26" s="288">
        <v>390</v>
      </c>
      <c r="G26" s="293">
        <v>208</v>
      </c>
      <c r="H26" s="246">
        <v>1.25</v>
      </c>
      <c r="I26" s="294"/>
      <c r="J26" s="300">
        <v>28</v>
      </c>
      <c r="K26" s="192">
        <v>120</v>
      </c>
      <c r="L26" s="301">
        <v>3</v>
      </c>
      <c r="M26" s="234"/>
      <c r="N26" s="234"/>
      <c r="O26" s="300">
        <v>16</v>
      </c>
      <c r="P26" s="305">
        <v>240</v>
      </c>
      <c r="Q26" s="215">
        <v>25</v>
      </c>
      <c r="R26" s="267"/>
      <c r="S26" s="218">
        <v>590</v>
      </c>
      <c r="T26" s="245"/>
      <c r="U26" s="211">
        <v>0.071774304</v>
      </c>
      <c r="V26" s="273">
        <v>38.1</v>
      </c>
      <c r="W26" s="247">
        <v>40.6</v>
      </c>
      <c r="X26" s="274">
        <v>46.4</v>
      </c>
      <c r="Y26" s="245"/>
      <c r="Z26" s="253"/>
    </row>
    <row r="27" spans="1:26" ht="15">
      <c r="A27" s="342"/>
      <c r="B27" s="256" t="s">
        <v>235</v>
      </c>
      <c r="C27" s="281">
        <v>20.3</v>
      </c>
      <c r="D27" s="282">
        <v>8</v>
      </c>
      <c r="E27" s="289">
        <v>180</v>
      </c>
      <c r="F27" s="290">
        <v>360</v>
      </c>
      <c r="G27" s="295">
        <v>160</v>
      </c>
      <c r="H27" s="249">
        <v>1.25</v>
      </c>
      <c r="I27" s="296"/>
      <c r="J27" s="302">
        <v>32</v>
      </c>
      <c r="K27" s="229">
        <v>120</v>
      </c>
      <c r="L27" s="303">
        <v>3</v>
      </c>
      <c r="M27" s="233"/>
      <c r="N27" s="233"/>
      <c r="O27" s="302">
        <v>17</v>
      </c>
      <c r="P27" s="306">
        <v>240</v>
      </c>
      <c r="Q27" s="270">
        <v>20</v>
      </c>
      <c r="R27" s="268">
        <v>150</v>
      </c>
      <c r="S27" s="219">
        <v>480</v>
      </c>
      <c r="T27" s="248"/>
      <c r="U27" s="214">
        <v>0.04910256</v>
      </c>
      <c r="V27" s="275">
        <v>30.5</v>
      </c>
      <c r="W27" s="250">
        <v>38.7</v>
      </c>
      <c r="X27" s="276">
        <v>41.6</v>
      </c>
      <c r="Y27" s="248"/>
      <c r="Z27" s="224"/>
    </row>
    <row r="28" spans="1:26" ht="15">
      <c r="A28" s="342"/>
      <c r="B28" s="255" t="s">
        <v>236</v>
      </c>
      <c r="C28" s="279">
        <v>38</v>
      </c>
      <c r="D28" s="280">
        <v>15</v>
      </c>
      <c r="E28" s="287">
        <v>600</v>
      </c>
      <c r="F28" s="288">
        <v>1000</v>
      </c>
      <c r="G28" s="293"/>
      <c r="H28" s="246">
        <v>1.996</v>
      </c>
      <c r="I28" s="294">
        <v>6.35</v>
      </c>
      <c r="J28" s="300">
        <v>23</v>
      </c>
      <c r="K28" s="192">
        <v>120</v>
      </c>
      <c r="L28" s="301">
        <v>3</v>
      </c>
      <c r="M28" s="234"/>
      <c r="N28" s="234"/>
      <c r="O28" s="300"/>
      <c r="P28" s="305"/>
      <c r="Q28" s="215">
        <v>38</v>
      </c>
      <c r="R28" s="267">
        <v>650</v>
      </c>
      <c r="S28" s="218">
        <v>1500</v>
      </c>
      <c r="T28" s="245"/>
      <c r="U28" s="209">
        <v>0.126776</v>
      </c>
      <c r="V28" s="273">
        <v>53</v>
      </c>
      <c r="W28" s="247">
        <v>46</v>
      </c>
      <c r="X28" s="274">
        <v>52</v>
      </c>
      <c r="Y28" s="240" t="s">
        <v>232</v>
      </c>
      <c r="Z28" s="253"/>
    </row>
    <row r="29" spans="1:26" ht="15">
      <c r="A29" s="342"/>
      <c r="B29" s="255" t="s">
        <v>237</v>
      </c>
      <c r="C29" s="279">
        <v>30</v>
      </c>
      <c r="D29" s="280">
        <v>12</v>
      </c>
      <c r="E29" s="287">
        <v>200</v>
      </c>
      <c r="F29" s="288">
        <v>400</v>
      </c>
      <c r="G29" s="293"/>
      <c r="H29" s="246">
        <v>1.588</v>
      </c>
      <c r="I29" s="294">
        <v>5.08</v>
      </c>
      <c r="J29" s="300">
        <v>25</v>
      </c>
      <c r="K29" s="192">
        <v>120</v>
      </c>
      <c r="L29" s="301">
        <v>3</v>
      </c>
      <c r="M29" s="234"/>
      <c r="N29" s="234"/>
      <c r="O29" s="300"/>
      <c r="P29" s="305"/>
      <c r="Q29" s="215">
        <v>27</v>
      </c>
      <c r="R29" s="267"/>
      <c r="S29" s="218"/>
      <c r="T29" s="245"/>
      <c r="U29" s="211">
        <v>0.085652</v>
      </c>
      <c r="V29" s="273">
        <v>38</v>
      </c>
      <c r="W29" s="247">
        <v>46</v>
      </c>
      <c r="X29" s="274">
        <v>49</v>
      </c>
      <c r="Y29" s="245"/>
      <c r="Z29" s="253"/>
    </row>
    <row r="30" spans="1:26" ht="15">
      <c r="A30" s="342"/>
      <c r="B30" s="255" t="s">
        <v>238</v>
      </c>
      <c r="C30" s="279">
        <v>25</v>
      </c>
      <c r="D30" s="280">
        <v>10</v>
      </c>
      <c r="E30" s="287">
        <v>185</v>
      </c>
      <c r="F30" s="288">
        <v>375</v>
      </c>
      <c r="G30" s="293"/>
      <c r="H30" s="246">
        <v>1.34</v>
      </c>
      <c r="I30" s="294">
        <v>5.08</v>
      </c>
      <c r="J30" s="300">
        <v>28</v>
      </c>
      <c r="K30" s="192">
        <v>120</v>
      </c>
      <c r="L30" s="301">
        <v>3</v>
      </c>
      <c r="M30" s="234"/>
      <c r="N30" s="234"/>
      <c r="O30" s="300"/>
      <c r="P30" s="305"/>
      <c r="Q30" s="215">
        <v>24</v>
      </c>
      <c r="R30" s="267">
        <v>300</v>
      </c>
      <c r="S30" s="218"/>
      <c r="T30" s="245"/>
      <c r="U30" s="211">
        <v>0.06992</v>
      </c>
      <c r="V30" s="273">
        <v>38</v>
      </c>
      <c r="W30" s="247">
        <v>40</v>
      </c>
      <c r="X30" s="274">
        <v>46</v>
      </c>
      <c r="Y30" s="245"/>
      <c r="Z30" s="253"/>
    </row>
    <row r="31" spans="1:26" ht="15">
      <c r="A31" s="343"/>
      <c r="B31" s="256" t="s">
        <v>239</v>
      </c>
      <c r="C31" s="281">
        <v>20</v>
      </c>
      <c r="D31" s="282">
        <v>8</v>
      </c>
      <c r="E31" s="289">
        <v>150</v>
      </c>
      <c r="F31" s="290">
        <v>350</v>
      </c>
      <c r="G31" s="295"/>
      <c r="H31" s="249">
        <v>1.134</v>
      </c>
      <c r="I31" s="296">
        <v>5.08</v>
      </c>
      <c r="J31" s="302">
        <v>34</v>
      </c>
      <c r="K31" s="229">
        <v>140</v>
      </c>
      <c r="L31" s="303">
        <v>3</v>
      </c>
      <c r="M31" s="233"/>
      <c r="N31" s="233"/>
      <c r="O31" s="302"/>
      <c r="P31" s="306"/>
      <c r="Q31" s="270">
        <v>20</v>
      </c>
      <c r="R31" s="268"/>
      <c r="S31" s="219"/>
      <c r="T31" s="248"/>
      <c r="U31" s="214">
        <v>0.04674</v>
      </c>
      <c r="V31" s="275">
        <v>30</v>
      </c>
      <c r="W31" s="250">
        <v>38</v>
      </c>
      <c r="X31" s="276">
        <v>41</v>
      </c>
      <c r="Y31" s="248"/>
      <c r="Z31" s="224"/>
    </row>
    <row r="32" spans="1:26" ht="15">
      <c r="A32" s="257"/>
      <c r="B32" s="252" t="s">
        <v>240</v>
      </c>
      <c r="C32" s="277">
        <v>30.5</v>
      </c>
      <c r="D32" s="278">
        <v>12</v>
      </c>
      <c r="E32" s="285">
        <v>165</v>
      </c>
      <c r="F32" s="286">
        <v>275</v>
      </c>
      <c r="G32" s="291">
        <v>246</v>
      </c>
      <c r="H32" s="241">
        <v>2.5</v>
      </c>
      <c r="I32" s="292">
        <v>5.08</v>
      </c>
      <c r="J32" s="298">
        <v>19</v>
      </c>
      <c r="K32" s="242">
        <v>140</v>
      </c>
      <c r="L32" s="299">
        <v>3</v>
      </c>
      <c r="M32" s="243"/>
      <c r="N32" s="243"/>
      <c r="O32" s="298"/>
      <c r="P32" s="304"/>
      <c r="Q32" s="269">
        <v>16.3</v>
      </c>
      <c r="R32" s="266"/>
      <c r="S32" s="217">
        <v>519</v>
      </c>
      <c r="T32" s="240"/>
      <c r="U32" s="230">
        <v>0.06511323000000001</v>
      </c>
      <c r="V32" s="271">
        <v>36.6</v>
      </c>
      <c r="W32" s="244">
        <v>39.1</v>
      </c>
      <c r="X32" s="272">
        <v>45.5</v>
      </c>
      <c r="Y32" s="240"/>
      <c r="Z32" s="252"/>
    </row>
    <row r="33" spans="1:26" ht="15">
      <c r="A33" s="258"/>
      <c r="B33" s="253" t="s">
        <v>241</v>
      </c>
      <c r="C33" s="279">
        <v>25.4</v>
      </c>
      <c r="D33" s="280">
        <v>10</v>
      </c>
      <c r="E33" s="287">
        <v>150</v>
      </c>
      <c r="F33" s="288">
        <v>250</v>
      </c>
      <c r="G33" s="293">
        <v>208</v>
      </c>
      <c r="H33" s="246">
        <v>2.5</v>
      </c>
      <c r="I33" s="294">
        <v>5.08</v>
      </c>
      <c r="J33" s="300">
        <v>32</v>
      </c>
      <c r="K33" s="192">
        <v>140</v>
      </c>
      <c r="L33" s="301">
        <v>3</v>
      </c>
      <c r="M33" s="234"/>
      <c r="N33" s="234"/>
      <c r="O33" s="300"/>
      <c r="P33" s="305"/>
      <c r="Q33" s="215">
        <v>13.6</v>
      </c>
      <c r="R33" s="267"/>
      <c r="S33" s="218">
        <v>349</v>
      </c>
      <c r="T33" s="245"/>
      <c r="U33" s="213">
        <v>0.041385816</v>
      </c>
      <c r="V33" s="273">
        <v>32.4</v>
      </c>
      <c r="W33" s="247">
        <v>34.9</v>
      </c>
      <c r="X33" s="274">
        <v>36.6</v>
      </c>
      <c r="Y33" s="245"/>
      <c r="Z33" s="253"/>
    </row>
    <row r="34" spans="1:26" ht="15">
      <c r="A34" s="258"/>
      <c r="B34" s="253" t="s">
        <v>242</v>
      </c>
      <c r="C34" s="279">
        <v>16.5</v>
      </c>
      <c r="D34" s="280">
        <v>6.496062992125984</v>
      </c>
      <c r="E34" s="287">
        <v>180</v>
      </c>
      <c r="F34" s="288">
        <v>300</v>
      </c>
      <c r="G34" s="293">
        <v>127</v>
      </c>
      <c r="H34" s="246">
        <v>1.8</v>
      </c>
      <c r="I34" s="294">
        <v>5.08</v>
      </c>
      <c r="J34" s="300">
        <v>38</v>
      </c>
      <c r="K34" s="192">
        <v>140</v>
      </c>
      <c r="L34" s="301">
        <v>3</v>
      </c>
      <c r="M34" s="234"/>
      <c r="N34" s="234"/>
      <c r="O34" s="300"/>
      <c r="P34" s="305"/>
      <c r="Q34" s="215">
        <v>8.4</v>
      </c>
      <c r="R34" s="267">
        <v>350</v>
      </c>
      <c r="S34" s="218">
        <v>479</v>
      </c>
      <c r="T34" s="245"/>
      <c r="U34" s="212">
        <v>0.019677379999999998</v>
      </c>
      <c r="V34" s="273">
        <v>25.4</v>
      </c>
      <c r="W34" s="247">
        <v>25.4</v>
      </c>
      <c r="X34" s="274">
        <v>30.5</v>
      </c>
      <c r="Y34" s="245"/>
      <c r="Z34" s="253" t="s">
        <v>243</v>
      </c>
    </row>
    <row r="35" spans="1:26" ht="15">
      <c r="A35" s="258"/>
      <c r="B35" s="253"/>
      <c r="C35" s="283">
        <v>20.3</v>
      </c>
      <c r="D35" s="314">
        <v>7.9921259842519685</v>
      </c>
      <c r="E35" s="287"/>
      <c r="F35" s="288"/>
      <c r="G35" s="297">
        <v>165</v>
      </c>
      <c r="H35" s="246"/>
      <c r="I35" s="294"/>
      <c r="J35" s="300"/>
      <c r="K35" s="192"/>
      <c r="L35" s="301"/>
      <c r="M35" s="234"/>
      <c r="N35" s="234"/>
      <c r="O35" s="300"/>
      <c r="P35" s="305"/>
      <c r="Q35" s="215"/>
      <c r="R35" s="267"/>
      <c r="S35" s="218"/>
      <c r="T35" s="245"/>
      <c r="U35" s="210"/>
      <c r="V35" s="273"/>
      <c r="W35" s="247"/>
      <c r="X35" s="274"/>
      <c r="Y35" s="245"/>
      <c r="Z35" s="253"/>
    </row>
    <row r="36" spans="1:26" ht="15">
      <c r="A36" s="259"/>
      <c r="B36" s="224" t="s">
        <v>244</v>
      </c>
      <c r="C36" s="281"/>
      <c r="D36" s="282"/>
      <c r="E36" s="289"/>
      <c r="F36" s="290"/>
      <c r="G36" s="295"/>
      <c r="H36" s="249"/>
      <c r="I36" s="296"/>
      <c r="J36" s="302"/>
      <c r="K36" s="229"/>
      <c r="L36" s="303"/>
      <c r="M36" s="233"/>
      <c r="N36" s="233"/>
      <c r="O36" s="302"/>
      <c r="P36" s="306"/>
      <c r="Q36" s="270"/>
      <c r="R36" s="268"/>
      <c r="S36" s="219"/>
      <c r="T36" s="248"/>
      <c r="U36" s="214"/>
      <c r="V36" s="275"/>
      <c r="W36" s="250"/>
      <c r="X36" s="276"/>
      <c r="Y36" s="248"/>
      <c r="Z36" s="224"/>
    </row>
    <row r="37" spans="1:26" ht="15">
      <c r="A37" s="251"/>
      <c r="B37" s="262" t="s">
        <v>245</v>
      </c>
      <c r="C37" s="277">
        <v>38</v>
      </c>
      <c r="D37" s="278">
        <v>15</v>
      </c>
      <c r="E37" s="285">
        <v>250</v>
      </c>
      <c r="F37" s="286"/>
      <c r="G37" s="291"/>
      <c r="H37" s="241"/>
      <c r="I37" s="292"/>
      <c r="J37" s="298">
        <v>23</v>
      </c>
      <c r="K37" s="242">
        <v>120</v>
      </c>
      <c r="L37" s="299">
        <v>3</v>
      </c>
      <c r="M37" s="243"/>
      <c r="N37" s="243"/>
      <c r="O37" s="298"/>
      <c r="P37" s="304"/>
      <c r="Q37" s="269">
        <v>32.65848</v>
      </c>
      <c r="R37" s="266"/>
      <c r="S37" s="217"/>
      <c r="T37" s="240">
        <v>1999</v>
      </c>
      <c r="U37" s="230">
        <v>0.12732748728</v>
      </c>
      <c r="V37" s="271">
        <v>53.34</v>
      </c>
      <c r="W37" s="244">
        <v>46.99</v>
      </c>
      <c r="X37" s="272">
        <v>50.8</v>
      </c>
      <c r="Y37" s="240" t="s">
        <v>246</v>
      </c>
      <c r="Z37" s="252"/>
    </row>
    <row r="38" spans="1:26" ht="15">
      <c r="A38" s="221"/>
      <c r="B38" s="260" t="s">
        <v>247</v>
      </c>
      <c r="C38" s="279">
        <v>30</v>
      </c>
      <c r="D38" s="280">
        <v>12</v>
      </c>
      <c r="E38" s="287">
        <v>120</v>
      </c>
      <c r="F38" s="288">
        <v>270</v>
      </c>
      <c r="G38" s="293"/>
      <c r="H38" s="246">
        <v>1.558</v>
      </c>
      <c r="I38" s="294">
        <v>5</v>
      </c>
      <c r="J38" s="300"/>
      <c r="K38" s="192"/>
      <c r="L38" s="301"/>
      <c r="M38" s="234"/>
      <c r="N38" s="234"/>
      <c r="O38" s="300"/>
      <c r="P38" s="305"/>
      <c r="Q38" s="215">
        <v>27</v>
      </c>
      <c r="R38" s="267">
        <v>230</v>
      </c>
      <c r="S38" s="218"/>
      <c r="T38" s="245">
        <v>1995</v>
      </c>
      <c r="U38" s="211">
        <v>0.08266216</v>
      </c>
      <c r="V38" s="273">
        <v>45.7</v>
      </c>
      <c r="W38" s="247">
        <v>38</v>
      </c>
      <c r="X38" s="274">
        <v>47.6</v>
      </c>
      <c r="Y38" s="245"/>
      <c r="Z38" s="253"/>
    </row>
    <row r="39" spans="1:26" ht="15">
      <c r="A39" s="221"/>
      <c r="B39" s="260" t="s">
        <v>248</v>
      </c>
      <c r="C39" s="279">
        <v>25</v>
      </c>
      <c r="D39" s="280">
        <v>10</v>
      </c>
      <c r="E39" s="287">
        <v>100</v>
      </c>
      <c r="F39" s="288">
        <v>250</v>
      </c>
      <c r="G39" s="293"/>
      <c r="H39" s="246">
        <v>1.133</v>
      </c>
      <c r="I39" s="294">
        <v>5</v>
      </c>
      <c r="J39" s="300"/>
      <c r="K39" s="192"/>
      <c r="L39" s="301"/>
      <c r="M39" s="234"/>
      <c r="N39" s="234"/>
      <c r="O39" s="300"/>
      <c r="P39" s="305"/>
      <c r="Q39" s="215">
        <v>24</v>
      </c>
      <c r="R39" s="267"/>
      <c r="S39" s="218"/>
      <c r="T39" s="245">
        <v>1995</v>
      </c>
      <c r="U39" s="211">
        <v>0.06792925</v>
      </c>
      <c r="V39" s="273">
        <v>43</v>
      </c>
      <c r="W39" s="247">
        <v>35.5</v>
      </c>
      <c r="X39" s="274">
        <v>44.5</v>
      </c>
      <c r="Y39" s="245"/>
      <c r="Z39" s="253"/>
    </row>
    <row r="40" spans="1:26" ht="15">
      <c r="A40" s="228"/>
      <c r="B40" s="263" t="s">
        <v>249</v>
      </c>
      <c r="C40" s="281">
        <v>20</v>
      </c>
      <c r="D40" s="282">
        <v>8</v>
      </c>
      <c r="E40" s="289"/>
      <c r="F40" s="290">
        <v>130</v>
      </c>
      <c r="G40" s="295"/>
      <c r="H40" s="249"/>
      <c r="I40" s="296"/>
      <c r="J40" s="302">
        <v>35</v>
      </c>
      <c r="K40" s="229">
        <v>140</v>
      </c>
      <c r="L40" s="303"/>
      <c r="M40" s="233"/>
      <c r="N40" s="233"/>
      <c r="O40" s="302"/>
      <c r="P40" s="306"/>
      <c r="Q40" s="270"/>
      <c r="R40" s="268"/>
      <c r="S40" s="219"/>
      <c r="T40" s="248"/>
      <c r="U40" s="214"/>
      <c r="V40" s="275"/>
      <c r="W40" s="250"/>
      <c r="X40" s="276"/>
      <c r="Y40" s="248"/>
      <c r="Z40" s="224"/>
    </row>
    <row r="41" spans="1:26" ht="15">
      <c r="A41" s="257"/>
      <c r="B41" s="252" t="s">
        <v>250</v>
      </c>
      <c r="C41" s="277">
        <v>30.5</v>
      </c>
      <c r="D41" s="278">
        <v>12</v>
      </c>
      <c r="E41" s="285">
        <v>225</v>
      </c>
      <c r="F41" s="286">
        <v>450</v>
      </c>
      <c r="G41" s="291">
        <v>247</v>
      </c>
      <c r="H41" s="241">
        <v>3.35</v>
      </c>
      <c r="I41" s="292">
        <v>5</v>
      </c>
      <c r="J41" s="298">
        <v>25</v>
      </c>
      <c r="K41" s="242">
        <v>120</v>
      </c>
      <c r="L41" s="299">
        <v>3</v>
      </c>
      <c r="M41" s="243"/>
      <c r="N41" s="243"/>
      <c r="O41" s="298"/>
      <c r="P41" s="304"/>
      <c r="Q41" s="269">
        <v>20.5</v>
      </c>
      <c r="R41" s="266"/>
      <c r="S41" s="217">
        <v>1090</v>
      </c>
      <c r="T41" s="240"/>
      <c r="U41" s="222">
        <v>0.0876096</v>
      </c>
      <c r="V41" s="271">
        <v>41.6</v>
      </c>
      <c r="W41" s="244">
        <v>46.8</v>
      </c>
      <c r="X41" s="272">
        <v>45</v>
      </c>
      <c r="Y41" s="240"/>
      <c r="Z41" s="252"/>
    </row>
    <row r="42" spans="1:26" ht="15">
      <c r="A42" s="258"/>
      <c r="B42" s="253" t="s">
        <v>251</v>
      </c>
      <c r="C42" s="279">
        <v>25.4</v>
      </c>
      <c r="D42" s="280">
        <v>10</v>
      </c>
      <c r="E42" s="287">
        <v>195</v>
      </c>
      <c r="F42" s="288">
        <v>390</v>
      </c>
      <c r="G42" s="293">
        <v>208</v>
      </c>
      <c r="H42" s="246">
        <v>2.43</v>
      </c>
      <c r="I42" s="294">
        <v>5</v>
      </c>
      <c r="J42" s="300">
        <v>28</v>
      </c>
      <c r="K42" s="192">
        <v>120</v>
      </c>
      <c r="L42" s="301">
        <v>3</v>
      </c>
      <c r="M42" s="234"/>
      <c r="N42" s="234"/>
      <c r="O42" s="300"/>
      <c r="P42" s="305"/>
      <c r="Q42" s="215">
        <v>18.6</v>
      </c>
      <c r="R42" s="267"/>
      <c r="S42" s="218">
        <v>990</v>
      </c>
      <c r="T42" s="245"/>
      <c r="U42" s="211">
        <v>0.07356096000000001</v>
      </c>
      <c r="V42" s="273">
        <v>38.7</v>
      </c>
      <c r="W42" s="247">
        <v>44</v>
      </c>
      <c r="X42" s="274">
        <v>43.2</v>
      </c>
      <c r="Y42" s="245"/>
      <c r="Z42" s="253"/>
    </row>
    <row r="43" spans="1:26" ht="15">
      <c r="A43" s="259"/>
      <c r="B43" s="224" t="s">
        <v>252</v>
      </c>
      <c r="C43" s="281">
        <v>16.51</v>
      </c>
      <c r="D43" s="282">
        <v>6.5</v>
      </c>
      <c r="E43" s="289">
        <v>1000</v>
      </c>
      <c r="F43" s="290">
        <v>2000</v>
      </c>
      <c r="G43" s="295">
        <v>12.7</v>
      </c>
      <c r="H43" s="249">
        <v>1.81436</v>
      </c>
      <c r="I43" s="296"/>
      <c r="J43" s="302"/>
      <c r="K43" s="229"/>
      <c r="L43" s="303"/>
      <c r="M43" s="233"/>
      <c r="N43" s="233"/>
      <c r="O43" s="302"/>
      <c r="P43" s="306"/>
      <c r="Q43" s="270">
        <v>9.1</v>
      </c>
      <c r="R43" s="268"/>
      <c r="S43" s="219"/>
      <c r="T43" s="248"/>
      <c r="U43" s="214">
        <v>0.012773253599999996</v>
      </c>
      <c r="V43" s="275">
        <v>22.86</v>
      </c>
      <c r="W43" s="250">
        <v>22.9</v>
      </c>
      <c r="X43" s="276">
        <v>24.4</v>
      </c>
      <c r="Y43" s="248"/>
      <c r="Z43" s="224"/>
    </row>
    <row r="44" spans="1:26" ht="15">
      <c r="A44" s="187"/>
      <c r="B44" s="261"/>
      <c r="C44" s="200"/>
      <c r="D44" s="191"/>
      <c r="E44" s="188"/>
      <c r="F44" s="188"/>
      <c r="G44" s="235"/>
      <c r="H44" s="237"/>
      <c r="I44" s="200"/>
      <c r="J44" s="189"/>
      <c r="K44" s="190"/>
      <c r="L44" s="231"/>
      <c r="M44" s="232"/>
      <c r="N44" s="232"/>
      <c r="O44" s="189"/>
      <c r="P44" s="190"/>
      <c r="Q44" s="198"/>
      <c r="R44" s="216"/>
      <c r="S44" s="216"/>
      <c r="T44" s="187"/>
      <c r="U44" s="196"/>
      <c r="V44" s="197"/>
      <c r="W44" s="197"/>
      <c r="X44" s="197"/>
      <c r="Y44" s="187"/>
      <c r="Z44" s="187"/>
    </row>
    <row r="45" spans="1:26" ht="15">
      <c r="A45" s="187" t="s">
        <v>253</v>
      </c>
      <c r="B45" s="261"/>
      <c r="C45" s="200"/>
      <c r="D45" s="191"/>
      <c r="E45" s="188"/>
      <c r="F45" s="188"/>
      <c r="G45" s="235"/>
      <c r="H45" s="237"/>
      <c r="I45" s="200"/>
      <c r="J45" s="189"/>
      <c r="K45" s="190"/>
      <c r="L45" s="231"/>
      <c r="M45" s="232"/>
      <c r="N45" s="232"/>
      <c r="O45" s="189"/>
      <c r="P45" s="190"/>
      <c r="Q45" s="198"/>
      <c r="R45" s="216"/>
      <c r="S45" s="216"/>
      <c r="T45" s="187"/>
      <c r="U45" s="196"/>
      <c r="V45" s="197"/>
      <c r="W45" s="197"/>
      <c r="X45" s="197"/>
      <c r="Y45" s="187"/>
      <c r="Z45" s="187"/>
    </row>
    <row r="46" spans="1:26" ht="15">
      <c r="A46" s="187" t="s">
        <v>254</v>
      </c>
      <c r="B46" s="261"/>
      <c r="C46" s="200"/>
      <c r="D46" s="191"/>
      <c r="E46" s="188"/>
      <c r="F46" s="188"/>
      <c r="G46" s="235"/>
      <c r="H46" s="237"/>
      <c r="I46" s="200"/>
      <c r="J46" s="189"/>
      <c r="K46" s="190"/>
      <c r="L46" s="231"/>
      <c r="M46" s="232"/>
      <c r="N46" s="232"/>
      <c r="O46" s="189"/>
      <c r="P46" s="190"/>
      <c r="Q46" s="198"/>
      <c r="R46" s="216"/>
      <c r="S46" s="216"/>
      <c r="T46" s="187"/>
      <c r="U46" s="196"/>
      <c r="V46" s="197"/>
      <c r="W46" s="197"/>
      <c r="X46" s="197"/>
      <c r="Y46" s="187"/>
      <c r="Z46" s="187"/>
    </row>
    <row r="47" spans="1:26" ht="15">
      <c r="A47" s="187" t="s">
        <v>255</v>
      </c>
      <c r="B47" s="261"/>
      <c r="C47" s="200"/>
      <c r="D47" s="191"/>
      <c r="E47" s="188"/>
      <c r="F47" s="188"/>
      <c r="G47" s="235"/>
      <c r="H47" s="237"/>
      <c r="I47" s="200"/>
      <c r="J47" s="189"/>
      <c r="K47" s="190"/>
      <c r="L47" s="231"/>
      <c r="M47" s="232"/>
      <c r="N47" s="232"/>
      <c r="O47" s="189"/>
      <c r="P47" s="190"/>
      <c r="Q47" s="198"/>
      <c r="R47" s="216"/>
      <c r="S47" s="216"/>
      <c r="T47" s="187"/>
      <c r="U47" s="196"/>
      <c r="V47" s="197"/>
      <c r="W47" s="197"/>
      <c r="X47" s="197"/>
      <c r="Y47" s="187"/>
      <c r="Z47" s="187"/>
    </row>
    <row r="48" spans="1:26" ht="15">
      <c r="A48" s="187" t="s">
        <v>256</v>
      </c>
      <c r="B48" s="261"/>
      <c r="C48" s="200"/>
      <c r="D48" s="191"/>
      <c r="E48" s="188"/>
      <c r="F48" s="188"/>
      <c r="G48" s="235"/>
      <c r="H48" s="237"/>
      <c r="I48" s="200"/>
      <c r="J48" s="189"/>
      <c r="K48" s="190"/>
      <c r="L48" s="231"/>
      <c r="M48" s="232"/>
      <c r="N48" s="232"/>
      <c r="O48" s="189"/>
      <c r="P48" s="190"/>
      <c r="Q48" s="198"/>
      <c r="R48" s="216"/>
      <c r="S48" s="216"/>
      <c r="T48" s="187"/>
      <c r="U48" s="196"/>
      <c r="V48" s="197"/>
      <c r="W48" s="197"/>
      <c r="X48" s="197"/>
      <c r="Y48" s="187"/>
      <c r="Z48" s="187"/>
    </row>
    <row r="49" spans="1:24" ht="15">
      <c r="A49" s="187" t="s">
        <v>257</v>
      </c>
      <c r="B49" s="261"/>
      <c r="C49" s="200"/>
      <c r="D49" s="191"/>
      <c r="E49" s="188"/>
      <c r="F49" s="188"/>
      <c r="G49" s="235"/>
      <c r="H49" s="237"/>
      <c r="I49" s="200"/>
      <c r="J49" s="189"/>
      <c r="K49" s="190"/>
      <c r="L49" s="231"/>
      <c r="M49" s="232"/>
      <c r="N49" s="232"/>
      <c r="O49" s="189"/>
      <c r="P49" s="190"/>
      <c r="Q49" s="198"/>
      <c r="R49" s="216"/>
      <c r="S49" s="216"/>
      <c r="T49" s="187"/>
      <c r="U49" s="196"/>
      <c r="V49" s="197"/>
      <c r="W49" s="197"/>
      <c r="X49" s="197"/>
    </row>
    <row r="50" spans="1:24" ht="15">
      <c r="A50" s="187" t="s">
        <v>258</v>
      </c>
      <c r="B50" s="261"/>
      <c r="C50" s="200"/>
      <c r="D50" s="191"/>
      <c r="E50" s="188"/>
      <c r="F50" s="188"/>
      <c r="G50" s="235"/>
      <c r="H50" s="237"/>
      <c r="I50" s="200"/>
      <c r="J50" s="189"/>
      <c r="K50" s="190"/>
      <c r="L50" s="231"/>
      <c r="M50" s="232"/>
      <c r="N50" s="232"/>
      <c r="O50" s="189"/>
      <c r="P50" s="190"/>
      <c r="Q50" s="198"/>
      <c r="R50" s="216"/>
      <c r="S50" s="216"/>
      <c r="T50" s="187"/>
      <c r="U50" s="196"/>
      <c r="V50" s="197"/>
      <c r="W50" s="197"/>
      <c r="X50" s="197"/>
    </row>
    <row r="51" spans="1:24" ht="15">
      <c r="A51" s="187" t="s">
        <v>259</v>
      </c>
      <c r="B51" s="261"/>
      <c r="C51" s="200"/>
      <c r="D51" s="191"/>
      <c r="E51" s="188"/>
      <c r="F51" s="188"/>
      <c r="G51" s="235"/>
      <c r="H51" s="237"/>
      <c r="I51" s="200"/>
      <c r="J51" s="189"/>
      <c r="K51" s="190"/>
      <c r="L51" s="231"/>
      <c r="M51" s="232"/>
      <c r="N51" s="232"/>
      <c r="O51" s="189"/>
      <c r="P51" s="190"/>
      <c r="Q51" s="198"/>
      <c r="R51" s="216"/>
      <c r="S51" s="216"/>
      <c r="T51" s="187"/>
      <c r="U51" s="196"/>
      <c r="V51" s="197"/>
      <c r="W51" s="197"/>
      <c r="X51" s="197"/>
    </row>
    <row r="52" spans="1:24" ht="15">
      <c r="A52" s="187" t="s">
        <v>260</v>
      </c>
      <c r="B52" s="261"/>
      <c r="C52" s="200"/>
      <c r="D52" s="191"/>
      <c r="E52" s="188"/>
      <c r="F52" s="188"/>
      <c r="G52" s="235"/>
      <c r="H52" s="237"/>
      <c r="I52" s="200"/>
      <c r="J52" s="189"/>
      <c r="K52" s="190"/>
      <c r="L52" s="231"/>
      <c r="M52" s="232"/>
      <c r="N52" s="232"/>
      <c r="O52" s="189"/>
      <c r="P52" s="190"/>
      <c r="Q52" s="198"/>
      <c r="R52" s="216"/>
      <c r="S52" s="216"/>
      <c r="T52" s="187"/>
      <c r="U52" s="196"/>
      <c r="V52" s="197"/>
      <c r="W52" s="197"/>
      <c r="X52" s="197"/>
    </row>
    <row r="53" spans="1:24" ht="15">
      <c r="A53" s="187" t="s">
        <v>261</v>
      </c>
      <c r="B53" s="261"/>
      <c r="C53" s="200"/>
      <c r="D53" s="191"/>
      <c r="E53" s="188"/>
      <c r="F53" s="188"/>
      <c r="G53" s="235"/>
      <c r="H53" s="237"/>
      <c r="I53" s="200"/>
      <c r="J53" s="189"/>
      <c r="K53" s="190"/>
      <c r="L53" s="231"/>
      <c r="M53" s="232"/>
      <c r="N53" s="232"/>
      <c r="O53" s="189"/>
      <c r="P53" s="190"/>
      <c r="Q53" s="198"/>
      <c r="R53" s="216"/>
      <c r="S53" s="216"/>
      <c r="T53" s="187"/>
      <c r="U53" s="196"/>
      <c r="V53" s="197"/>
      <c r="W53" s="197"/>
      <c r="X53" s="197"/>
    </row>
    <row r="54" spans="1:24" ht="15">
      <c r="A54" s="187" t="s">
        <v>262</v>
      </c>
      <c r="B54" s="261"/>
      <c r="C54" s="200"/>
      <c r="D54" s="191"/>
      <c r="E54" s="188"/>
      <c r="F54" s="188"/>
      <c r="G54" s="235"/>
      <c r="H54" s="237"/>
      <c r="I54" s="200"/>
      <c r="J54" s="189"/>
      <c r="K54" s="190"/>
      <c r="L54" s="231"/>
      <c r="M54" s="232"/>
      <c r="N54" s="232"/>
      <c r="O54" s="189"/>
      <c r="P54" s="190"/>
      <c r="Q54" s="198"/>
      <c r="R54" s="216"/>
      <c r="S54" s="216"/>
      <c r="T54" s="187"/>
      <c r="U54" s="196"/>
      <c r="V54" s="197"/>
      <c r="W54" s="197"/>
      <c r="X54" s="197"/>
    </row>
    <row r="55" spans="1:24" ht="15">
      <c r="A55" s="187" t="s">
        <v>263</v>
      </c>
      <c r="B55" s="261"/>
      <c r="C55" s="200"/>
      <c r="D55" s="191"/>
      <c r="E55" s="188"/>
      <c r="F55" s="188"/>
      <c r="G55" s="235"/>
      <c r="H55" s="237"/>
      <c r="I55" s="200"/>
      <c r="J55" s="189"/>
      <c r="K55" s="190"/>
      <c r="L55" s="231"/>
      <c r="M55" s="232"/>
      <c r="N55" s="232"/>
      <c r="O55" s="189"/>
      <c r="P55" s="190"/>
      <c r="Q55" s="198"/>
      <c r="R55" s="216"/>
      <c r="S55" s="216"/>
      <c r="T55" s="187"/>
      <c r="U55" s="196"/>
      <c r="V55" s="197"/>
      <c r="W55" s="197"/>
      <c r="X55" s="197"/>
    </row>
    <row r="56" spans="1:24" ht="15">
      <c r="A56" s="187" t="s">
        <v>264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</row>
  </sheetData>
  <sheetProtection/>
  <mergeCells count="11">
    <mergeCell ref="J3:L3"/>
    <mergeCell ref="O3:P3"/>
    <mergeCell ref="A4:A15"/>
    <mergeCell ref="A16:A19"/>
    <mergeCell ref="A20:A31"/>
    <mergeCell ref="O2:P2"/>
    <mergeCell ref="R2:S2"/>
    <mergeCell ref="G2:I2"/>
    <mergeCell ref="E2:F2"/>
    <mergeCell ref="J2:L2"/>
    <mergeCell ref="C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A22" sqref="AA22"/>
    </sheetView>
  </sheetViews>
  <sheetFormatPr defaultColWidth="11.421875" defaultRowHeight="15"/>
  <cols>
    <col min="1" max="2" width="11.421875" style="223" customWidth="1"/>
    <col min="5" max="5" width="6.8515625" style="0" bestFit="1" customWidth="1"/>
    <col min="8" max="8" width="11.421875" style="391" customWidth="1"/>
    <col min="9" max="9" width="6.00390625" style="197" bestFit="1" customWidth="1"/>
    <col min="10" max="10" width="6.57421875" style="394" customWidth="1"/>
    <col min="11" max="11" width="11.00390625" style="388" bestFit="1" customWidth="1"/>
    <col min="12" max="12" width="6.57421875" style="388" bestFit="1" customWidth="1"/>
    <col min="17" max="17" width="7.140625" style="189" bestFit="1" customWidth="1"/>
    <col min="18" max="18" width="8.00390625" style="0" bestFit="1" customWidth="1"/>
    <col min="27" max="27" width="6.8515625" style="0" bestFit="1" customWidth="1"/>
    <col min="28" max="28" width="11.421875" style="386" customWidth="1"/>
    <col min="30" max="32" width="11.421875" style="197" customWidth="1"/>
    <col min="34" max="34" width="8.8515625" style="400" bestFit="1" customWidth="1"/>
  </cols>
  <sheetData>
    <row r="1" spans="1:38" ht="15">
      <c r="A1" s="168" t="s">
        <v>13</v>
      </c>
      <c r="B1" s="168" t="s">
        <v>14</v>
      </c>
      <c r="C1" s="351" t="s">
        <v>156</v>
      </c>
      <c r="D1" s="353"/>
      <c r="E1" s="205" t="s">
        <v>89</v>
      </c>
      <c r="F1" s="168" t="s">
        <v>177</v>
      </c>
      <c r="G1" s="168" t="s">
        <v>178</v>
      </c>
      <c r="H1" s="390" t="s">
        <v>282</v>
      </c>
      <c r="I1" s="355" t="s">
        <v>15</v>
      </c>
      <c r="J1" s="356"/>
      <c r="K1" s="349" t="s">
        <v>35</v>
      </c>
      <c r="L1" s="350"/>
      <c r="M1" s="346" t="s">
        <v>101</v>
      </c>
      <c r="N1" s="347"/>
      <c r="O1" s="347"/>
      <c r="P1" s="348"/>
      <c r="Q1" s="357" t="s">
        <v>48</v>
      </c>
      <c r="R1" s="358"/>
      <c r="S1" s="359"/>
      <c r="T1" s="14"/>
      <c r="U1" s="16" t="s">
        <v>78</v>
      </c>
      <c r="V1" s="382" t="s">
        <v>189</v>
      </c>
      <c r="W1" s="319" t="s">
        <v>182</v>
      </c>
      <c r="X1" s="316" t="s">
        <v>201</v>
      </c>
      <c r="AA1" s="205" t="s">
        <v>89</v>
      </c>
      <c r="AB1" s="384" t="s">
        <v>17</v>
      </c>
      <c r="AC1" s="206" t="s">
        <v>91</v>
      </c>
      <c r="AD1" s="207" t="s">
        <v>95</v>
      </c>
      <c r="AE1" s="207" t="s">
        <v>94</v>
      </c>
      <c r="AF1" s="207" t="s">
        <v>96</v>
      </c>
      <c r="AG1" s="360" t="s">
        <v>18</v>
      </c>
      <c r="AH1" s="361"/>
      <c r="AI1" s="362"/>
      <c r="AJ1" s="168" t="s">
        <v>265</v>
      </c>
      <c r="AK1" s="363" t="s">
        <v>266</v>
      </c>
      <c r="AL1" s="364" t="s">
        <v>267</v>
      </c>
    </row>
    <row r="2" spans="1:38" ht="30">
      <c r="A2" s="365"/>
      <c r="B2" s="365"/>
      <c r="C2" s="366"/>
      <c r="D2" s="367" t="s">
        <v>268</v>
      </c>
      <c r="E2" s="376"/>
      <c r="F2" s="368"/>
      <c r="G2" s="369" t="s">
        <v>180</v>
      </c>
      <c r="H2" s="389"/>
      <c r="I2" s="393"/>
      <c r="J2" s="395"/>
      <c r="K2" s="396" t="s">
        <v>98</v>
      </c>
      <c r="L2" s="387" t="s">
        <v>181</v>
      </c>
      <c r="M2" s="370" t="s">
        <v>16</v>
      </c>
      <c r="N2" s="236" t="s">
        <v>203</v>
      </c>
      <c r="O2" s="199" t="s">
        <v>204</v>
      </c>
      <c r="P2" s="318" t="s">
        <v>15</v>
      </c>
      <c r="Q2" s="371"/>
      <c r="R2" s="372"/>
      <c r="S2" s="373"/>
      <c r="T2" s="374" t="s">
        <v>34</v>
      </c>
      <c r="U2" s="375"/>
      <c r="V2" s="308"/>
      <c r="W2" s="320"/>
      <c r="X2" s="315"/>
      <c r="AA2" s="376"/>
      <c r="AB2" s="385"/>
      <c r="AC2" s="377" t="s">
        <v>109</v>
      </c>
      <c r="AD2" s="378"/>
      <c r="AE2" s="378"/>
      <c r="AF2" s="378"/>
      <c r="AG2" s="317" t="s">
        <v>20</v>
      </c>
      <c r="AH2" s="380" t="s">
        <v>19</v>
      </c>
      <c r="AI2" s="381" t="s">
        <v>269</v>
      </c>
      <c r="AJ2" s="369" t="s">
        <v>270</v>
      </c>
      <c r="AK2" s="379"/>
      <c r="AL2" s="174"/>
    </row>
    <row r="3" spans="1:34" ht="15">
      <c r="A3" s="223" t="s">
        <v>271</v>
      </c>
      <c r="B3" s="223" t="s">
        <v>272</v>
      </c>
      <c r="AH3" s="185">
        <v>15</v>
      </c>
    </row>
    <row r="5" spans="1:34" ht="15">
      <c r="A5" s="223" t="s">
        <v>273</v>
      </c>
      <c r="B5" s="223" t="s">
        <v>274</v>
      </c>
      <c r="AH5" s="185">
        <v>20</v>
      </c>
    </row>
    <row r="7" spans="2:34" ht="15">
      <c r="B7" s="223" t="s">
        <v>275</v>
      </c>
      <c r="E7">
        <v>2006</v>
      </c>
      <c r="G7" s="383" t="s">
        <v>276</v>
      </c>
      <c r="H7" s="391">
        <v>3</v>
      </c>
      <c r="L7" s="388">
        <v>400</v>
      </c>
      <c r="AH7" s="185">
        <v>22</v>
      </c>
    </row>
    <row r="9" spans="1:34" ht="15">
      <c r="A9" s="223" t="s">
        <v>277</v>
      </c>
      <c r="B9" s="223" t="s">
        <v>278</v>
      </c>
      <c r="H9" s="391">
        <v>3</v>
      </c>
      <c r="AH9" s="185">
        <v>25</v>
      </c>
    </row>
    <row r="10" ht="15">
      <c r="B10" s="223" t="s">
        <v>279</v>
      </c>
    </row>
    <row r="12" spans="1:34" ht="15">
      <c r="A12" s="223" t="s">
        <v>280</v>
      </c>
      <c r="B12" s="223" t="s">
        <v>281</v>
      </c>
      <c r="F12" s="392" t="s">
        <v>283</v>
      </c>
      <c r="H12" s="391">
        <v>8</v>
      </c>
      <c r="I12" s="197">
        <v>22</v>
      </c>
      <c r="L12" s="388">
        <v>100</v>
      </c>
      <c r="AB12" s="386">
        <v>8.5</v>
      </c>
      <c r="AC12" s="230">
        <f>AE12*AD12*AF12/1000000</f>
        <v>0.030576</v>
      </c>
      <c r="AD12" s="197">
        <v>26</v>
      </c>
      <c r="AE12" s="197">
        <v>42</v>
      </c>
      <c r="AF12" s="197">
        <v>28</v>
      </c>
      <c r="AH12" s="185">
        <v>45</v>
      </c>
    </row>
    <row r="19" spans="1:34" ht="15">
      <c r="A19" s="223" t="s">
        <v>43</v>
      </c>
      <c r="B19" s="223" t="s">
        <v>285</v>
      </c>
      <c r="H19" s="391">
        <v>6</v>
      </c>
      <c r="I19" s="197">
        <v>16</v>
      </c>
      <c r="J19" s="394">
        <v>6.3</v>
      </c>
      <c r="K19" s="388">
        <v>30</v>
      </c>
      <c r="L19" s="388">
        <v>100</v>
      </c>
      <c r="Q19" s="189">
        <v>30</v>
      </c>
      <c r="R19" s="397">
        <v>2000</v>
      </c>
      <c r="AC19" s="398">
        <f>AE19*AD19*AF19/1000000</f>
        <v>0.019851215999999998</v>
      </c>
      <c r="AD19" s="399">
        <v>26.2</v>
      </c>
      <c r="AE19" s="399">
        <v>26.4</v>
      </c>
      <c r="AF19" s="399">
        <v>28.7</v>
      </c>
      <c r="AH19" s="185">
        <v>30</v>
      </c>
    </row>
    <row r="21" spans="2:34" ht="15">
      <c r="B21" s="223" t="s">
        <v>284</v>
      </c>
      <c r="AA21">
        <v>2017</v>
      </c>
      <c r="AH21" s="185">
        <v>60</v>
      </c>
    </row>
  </sheetData>
  <sheetProtection/>
  <mergeCells count="8">
    <mergeCell ref="Q2:R2"/>
    <mergeCell ref="AG1:AI1"/>
    <mergeCell ref="M1:P1"/>
    <mergeCell ref="T2:U2"/>
    <mergeCell ref="C1:D1"/>
    <mergeCell ref="I1:J1"/>
    <mergeCell ref="K1:L1"/>
    <mergeCell ref="Q1:S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Hauchard, Jean-Marc (Prestataire)</dc:creator>
  <cp:keywords/>
  <dc:description/>
  <cp:lastModifiedBy>Alpha</cp:lastModifiedBy>
  <dcterms:created xsi:type="dcterms:W3CDTF">2014-07-04T12:58:16Z</dcterms:created>
  <dcterms:modified xsi:type="dcterms:W3CDTF">2021-01-17T04:58:50Z</dcterms:modified>
  <cp:category/>
  <cp:version/>
  <cp:contentType/>
  <cp:contentStatus/>
</cp:coreProperties>
</file>